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340" windowHeight="6030" activeTab="1"/>
  </bookViews>
  <sheets>
    <sheet name="Vet." sheetId="1" r:id="rId1"/>
    <sheet name="Est." sheetId="2" r:id="rId2"/>
  </sheets>
  <definedNames>
    <definedName name="_xlnm.Print_Area" localSheetId="1">'Est.'!$A$1:$AG$22</definedName>
    <definedName name="_xlnm.Print_Area" localSheetId="0">'Vet.'!$A$3:$N$83</definedName>
    <definedName name="HTML_CodePage" hidden="1">1252</definedName>
    <definedName name="HTML_Control" hidden="1">{"'Vet.'!$A$1:$R$83"}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Settings\Dirvela\Meus documentos\siteicrj\vela\2008\resultados\marco\copaanivesario\veterano.htm"</definedName>
    <definedName name="HTML_Title" hidden="1">"Súmula Copa Aniversário ICRJ Classe Optimist 2008"</definedName>
    <definedName name="_xlnm.Print_Titles" localSheetId="0">'Vet.'!$1:$7</definedName>
  </definedNames>
  <calcPr fullCalcOnLoad="1"/>
</workbook>
</file>

<file path=xl/sharedStrings.xml><?xml version="1.0" encoding="utf-8"?>
<sst xmlns="http://schemas.openxmlformats.org/spreadsheetml/2006/main" count="543" uniqueCount="210">
  <si>
    <t>COPA ANIVERSÁRIO DO ICRJ</t>
  </si>
  <si>
    <t>Dias 08 e 09 de março de 2008</t>
  </si>
  <si>
    <t>CLASSE OPTIMIST VETERANO</t>
  </si>
  <si>
    <t>Clas.</t>
  </si>
  <si>
    <t>Cat.</t>
  </si>
  <si>
    <t>Barco</t>
  </si>
  <si>
    <t>Clube</t>
  </si>
  <si>
    <t>Numeral</t>
  </si>
  <si>
    <t>Total de pontos</t>
  </si>
  <si>
    <t>S./Desc.</t>
  </si>
  <si>
    <t>C./Desc.</t>
  </si>
  <si>
    <t>Desc.</t>
  </si>
  <si>
    <t>1ª Regata</t>
  </si>
  <si>
    <t>Pos.</t>
  </si>
  <si>
    <t>Val.</t>
  </si>
  <si>
    <t>4ª Regata</t>
  </si>
  <si>
    <t>3ª Regata</t>
  </si>
  <si>
    <t>2ª Regata</t>
  </si>
  <si>
    <t>Velejador(a)</t>
  </si>
  <si>
    <t>Nicholas Monteiro</t>
  </si>
  <si>
    <t>Mirim</t>
  </si>
  <si>
    <t>Nick</t>
  </si>
  <si>
    <t>RYC</t>
  </si>
  <si>
    <t>Matheus Franco</t>
  </si>
  <si>
    <t>Sem Nome</t>
  </si>
  <si>
    <t>Phillip Kemp</t>
  </si>
  <si>
    <t>Felipe Mesquita</t>
  </si>
  <si>
    <t>Mosquito</t>
  </si>
  <si>
    <t>Clínio de Freitas</t>
  </si>
  <si>
    <t>Infantil</t>
  </si>
  <si>
    <t>Titan</t>
  </si>
  <si>
    <t>Caio Swan de Freitas</t>
  </si>
  <si>
    <t>Juvenil</t>
  </si>
  <si>
    <t xml:space="preserve">Sem Nome </t>
  </si>
  <si>
    <t>ICRJ</t>
  </si>
  <si>
    <t>Alexandre Oliveira</t>
  </si>
  <si>
    <t>Pingo D'Agua I</t>
  </si>
  <si>
    <t>Felipe Bittar</t>
  </si>
  <si>
    <t>ICB</t>
  </si>
  <si>
    <t>Gabriel Tolentino</t>
  </si>
  <si>
    <t>CNP</t>
  </si>
  <si>
    <t>Breno Luiz R. Abdulklech</t>
  </si>
  <si>
    <t>Binho</t>
  </si>
  <si>
    <t>CNC</t>
  </si>
  <si>
    <t>Eric Reis</t>
  </si>
  <si>
    <t>Miniman</t>
  </si>
  <si>
    <t>Pedro Leão</t>
  </si>
  <si>
    <t>Hi Point III</t>
  </si>
  <si>
    <t>Christopher dos S. Böddener</t>
  </si>
  <si>
    <t>Matheus Matschinske</t>
  </si>
  <si>
    <t>Flexa</t>
  </si>
  <si>
    <t>Viviam Alencastro</t>
  </si>
  <si>
    <t>Vivi</t>
  </si>
  <si>
    <t>Fem./Inf.</t>
  </si>
  <si>
    <t>Vitor da Silva Dagnino</t>
  </si>
  <si>
    <t>Poseidon</t>
  </si>
  <si>
    <t>Fem./Juv.</t>
  </si>
  <si>
    <t>Gustavo Corrêa Nascimento</t>
  </si>
  <si>
    <t>Sei Lá</t>
  </si>
  <si>
    <t>Breno Mauricio Mattos Martins</t>
  </si>
  <si>
    <t>Nhê,Nhê,Nhê</t>
  </si>
  <si>
    <t>Gustavo de Assis</t>
  </si>
  <si>
    <t>Guga</t>
  </si>
  <si>
    <t>Rafael Patrocinio</t>
  </si>
  <si>
    <t>Pikachu</t>
  </si>
  <si>
    <t>Philipe Fernandes</t>
  </si>
  <si>
    <t>Luiz Phelipe Oliveira</t>
  </si>
  <si>
    <t>Blue</t>
  </si>
  <si>
    <t>Isabela Fernandes</t>
  </si>
  <si>
    <t>Matheus Mesquita</t>
  </si>
  <si>
    <t>Felipe Von P. de Souza</t>
  </si>
  <si>
    <t>Tô na Boa</t>
  </si>
  <si>
    <t>Bernardo Evangelista</t>
  </si>
  <si>
    <t>Gabriel Nad Sequeira</t>
  </si>
  <si>
    <t>Gabiroba</t>
  </si>
  <si>
    <t>Juliana Zaeyen</t>
  </si>
  <si>
    <t>Bruno Barreto</t>
  </si>
  <si>
    <t>Flash</t>
  </si>
  <si>
    <t>CC</t>
  </si>
  <si>
    <t>Gabriel Caju Rodrigues</t>
  </si>
  <si>
    <t>Vô João</t>
  </si>
  <si>
    <t>Ericka Cristina V. S. de Abreu</t>
  </si>
  <si>
    <t>Charmosa</t>
  </si>
  <si>
    <t>Fem./Mir.</t>
  </si>
  <si>
    <t>Victor Leão</t>
  </si>
  <si>
    <t>Hi Point II</t>
  </si>
  <si>
    <t>Bruno Von P. de Souza</t>
  </si>
  <si>
    <t>Tô na Boa Júnior</t>
  </si>
  <si>
    <t>Luis Gustavo Sant´ana S. Vagos</t>
  </si>
  <si>
    <t>100% Neurose</t>
  </si>
  <si>
    <t>Natalia Portilho Borges</t>
  </si>
  <si>
    <t>Penelope Charmosa</t>
  </si>
  <si>
    <t>Paulo Vitor de M. Innocencio</t>
  </si>
  <si>
    <t>Blue Weave</t>
  </si>
  <si>
    <t>João Pedro Souto</t>
  </si>
  <si>
    <t>Antonio Pedro Wollner</t>
  </si>
  <si>
    <t>Caldinho</t>
  </si>
  <si>
    <t>Elisa Carvalho de Andrade</t>
  </si>
  <si>
    <t>Lilica</t>
  </si>
  <si>
    <t>Gabriel Cardoso</t>
  </si>
  <si>
    <t>Luca de Brito</t>
  </si>
  <si>
    <t>Sea Bond 2</t>
  </si>
  <si>
    <t>Julia Mayão Silva</t>
  </si>
  <si>
    <t>Marcela Rocha Moura</t>
  </si>
  <si>
    <t>Daniel Sant`Anna S. Vagos</t>
  </si>
  <si>
    <t>Mestre dos Mares II</t>
  </si>
  <si>
    <t>Pedro Plitek Schubert</t>
  </si>
  <si>
    <t>Leviatã</t>
  </si>
  <si>
    <t>Augustin Wambersie</t>
  </si>
  <si>
    <t>Julia Vieira Correia</t>
  </si>
  <si>
    <t>UFAAA!!</t>
  </si>
  <si>
    <t>George de Abreu</t>
  </si>
  <si>
    <t>Gege II</t>
  </si>
  <si>
    <t>Rafael Meira</t>
  </si>
  <si>
    <t>Breno Alex Osthoff</t>
  </si>
  <si>
    <t>Lucas Farina Andrade</t>
  </si>
  <si>
    <t>Luiza Peiter</t>
  </si>
  <si>
    <t>Ricardo Bittencourt</t>
  </si>
  <si>
    <t>Rapidinho</t>
  </si>
  <si>
    <t>Vladimir Erick Estoup</t>
  </si>
  <si>
    <t>Vitor Mazal Krauss</t>
  </si>
  <si>
    <t>João Victor Leite Silva</t>
  </si>
  <si>
    <t>Pedro Leite Silva</t>
  </si>
  <si>
    <t>Leonardo Lombardi</t>
  </si>
  <si>
    <t>Arent</t>
  </si>
  <si>
    <t>Motania</t>
  </si>
  <si>
    <t>Peter Wanderley</t>
  </si>
  <si>
    <t>Luisa Gandolpho</t>
  </si>
  <si>
    <t>Gereira Valente</t>
  </si>
  <si>
    <t>Ana Carolina Moura</t>
  </si>
  <si>
    <t>Bruno Niquet Guarita</t>
  </si>
  <si>
    <t>Gabriella Marques Kidd</t>
  </si>
  <si>
    <t>Kangaroo Kidd</t>
  </si>
  <si>
    <t>Diamante II</t>
  </si>
  <si>
    <t>Juliana M. Cravo Guimaraes</t>
  </si>
  <si>
    <t>Juzinha</t>
  </si>
  <si>
    <t>Paulo Cezar Quintino</t>
  </si>
  <si>
    <t>Bigua</t>
  </si>
  <si>
    <t>Flávio Giro de Oliveira</t>
  </si>
  <si>
    <t>Cacareco</t>
  </si>
  <si>
    <t>Lulinha</t>
  </si>
  <si>
    <t>Relâmpago</t>
  </si>
  <si>
    <t>Juca Bala</t>
  </si>
  <si>
    <t>Pardal</t>
  </si>
  <si>
    <t>Gavião do Mar</t>
  </si>
  <si>
    <t>Gabriel Gouveia</t>
  </si>
  <si>
    <t>Matheus Coitinho</t>
  </si>
  <si>
    <t>Andre Mazal Kraus</t>
  </si>
  <si>
    <t>Peixe Espada</t>
  </si>
  <si>
    <t>Bruno Freitas Barroso</t>
  </si>
  <si>
    <t>Primeirão</t>
  </si>
  <si>
    <t>Fernando Leão</t>
  </si>
  <si>
    <t>Vermelhinho</t>
  </si>
  <si>
    <t>Caverinha</t>
  </si>
  <si>
    <t>Juju</t>
  </si>
  <si>
    <t>Jú</t>
  </si>
  <si>
    <t>Luisa Sodré Prado</t>
  </si>
  <si>
    <t>Lú</t>
  </si>
  <si>
    <t>Má</t>
  </si>
  <si>
    <t>Rodrigo Grippi</t>
  </si>
  <si>
    <t>Victor Violland</t>
  </si>
  <si>
    <t>Plamobil</t>
  </si>
  <si>
    <t>OCS</t>
  </si>
  <si>
    <t>DNC</t>
  </si>
  <si>
    <t>DNF</t>
  </si>
  <si>
    <t>BFD</t>
  </si>
  <si>
    <t>Helena Machado</t>
  </si>
  <si>
    <t>Lé</t>
  </si>
  <si>
    <t>Piiti</t>
  </si>
  <si>
    <t>resultado final</t>
  </si>
  <si>
    <t>Victor Cezar Pessini</t>
  </si>
  <si>
    <t>Dias 23 a 29 de janeiro de 2010</t>
  </si>
  <si>
    <t>Armação dos Búzios - BVC</t>
  </si>
  <si>
    <t>Felipe Caldeira e Alan Dale</t>
  </si>
  <si>
    <t>YCSA</t>
  </si>
  <si>
    <t>Felipe Haddad e Nicolas Castro</t>
  </si>
  <si>
    <t>Fan Fast II</t>
  </si>
  <si>
    <t>Lucas Castellari e Marco Brancher</t>
  </si>
  <si>
    <t>John Ferguson e Arthur Ferguson</t>
  </si>
  <si>
    <t>Spirit of Cabada II</t>
  </si>
  <si>
    <t>Daniel Lombardi e Gabriel Sequeira</t>
  </si>
  <si>
    <t>All In</t>
  </si>
  <si>
    <t>Caio S. de Freitas e Gabriel Tolentino</t>
  </si>
  <si>
    <t>Tarja Preta</t>
  </si>
  <si>
    <t>Ricardo Pelliuiotto e Antonio Kaspar</t>
  </si>
  <si>
    <t>Julia Pessini e Patrick Essle</t>
  </si>
  <si>
    <t>Renata Delnop e Tatiana Ribeiro</t>
  </si>
  <si>
    <t>Daniela A.P. Duarte e Kahena Kunze</t>
  </si>
  <si>
    <t>Strider</t>
  </si>
  <si>
    <t>Isabele Oliveira e Lara de A. Piquet</t>
  </si>
  <si>
    <t>Danielle Cardial e Nicole Dale</t>
  </si>
  <si>
    <t>Leticia N. de Sá e Manuela Bastos Netto</t>
  </si>
  <si>
    <t>Chulé da Vaquinha</t>
  </si>
  <si>
    <t>Luísa Pradro e Ursula Puetter</t>
  </si>
  <si>
    <t>Gone Sailing</t>
  </si>
  <si>
    <t>João Henrique Figueiredo e Pedro Pettersen</t>
  </si>
  <si>
    <t>Lajota</t>
  </si>
  <si>
    <t>5ª Regata</t>
  </si>
  <si>
    <t>6ª Regata</t>
  </si>
  <si>
    <t>7ª Regata</t>
  </si>
  <si>
    <t>8ª Regata</t>
  </si>
  <si>
    <t>9ª Regata</t>
  </si>
  <si>
    <t>10ª Regata</t>
  </si>
  <si>
    <t>11ª Regata</t>
  </si>
  <si>
    <t>12ª Regata</t>
  </si>
  <si>
    <t>CAMPEONATO BRASILEIRO DE 420</t>
  </si>
  <si>
    <t>DSQ</t>
  </si>
  <si>
    <t>DNS</t>
  </si>
  <si>
    <t>GERAL</t>
  </si>
  <si>
    <t>Resultado Final</t>
  </si>
</sst>
</file>

<file path=xl/styles.xml><?xml version="1.0" encoding="utf-8"?>
<styleSheet xmlns="http://schemas.openxmlformats.org/spreadsheetml/2006/main">
  <numFmts count="1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0.0"/>
    <numFmt numFmtId="165" formatCode="00"/>
  </numFmts>
  <fonts count="44">
    <font>
      <sz val="10"/>
      <name val="Arial"/>
      <family val="0"/>
    </font>
    <font>
      <i/>
      <sz val="10"/>
      <name val="Arial Baltic"/>
      <family val="2"/>
    </font>
    <font>
      <b/>
      <i/>
      <sz val="10"/>
      <name val="Arial Baltic"/>
      <family val="2"/>
    </font>
    <font>
      <b/>
      <i/>
      <sz val="16"/>
      <name val="Arial Baltic"/>
      <family val="2"/>
    </font>
    <font>
      <i/>
      <sz val="16"/>
      <name val="Arial Baltic"/>
      <family val="2"/>
    </font>
    <font>
      <b/>
      <i/>
      <sz val="14"/>
      <name val="Arial Baltic"/>
      <family val="2"/>
    </font>
    <font>
      <b/>
      <i/>
      <sz val="12"/>
      <color indexed="10"/>
      <name val="Arial Baltic"/>
      <family val="2"/>
    </font>
    <font>
      <b/>
      <i/>
      <sz val="10"/>
      <color indexed="8"/>
      <name val="Arial Baltic"/>
      <family val="2"/>
    </font>
    <font>
      <sz val="10"/>
      <name val="Arial Baltic"/>
      <family val="2"/>
    </font>
    <font>
      <i/>
      <sz val="8"/>
      <name val="Arial Balt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 style="double"/>
      <top style="medium"/>
      <bottom style="double"/>
    </border>
    <border>
      <left style="double"/>
      <right style="double"/>
      <top style="double"/>
      <bottom style="double"/>
    </border>
    <border>
      <left style="double"/>
      <right style="double"/>
      <top style="thick"/>
      <bottom style="double"/>
    </border>
    <border>
      <left style="double"/>
      <right style="double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64" fontId="7" fillId="0" borderId="13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4" xfId="0" applyFont="1" applyBorder="1" applyAlignment="1">
      <alignment horizontal="center" vertical="center"/>
    </xf>
    <xf numFmtId="164" fontId="1" fillId="0" borderId="15" xfId="0" applyNumberFormat="1" applyFont="1" applyBorder="1" applyAlignment="1">
      <alignment horizontal="center" vertical="center"/>
    </xf>
    <xf numFmtId="164" fontId="2" fillId="0" borderId="15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6" xfId="0" applyFont="1" applyBorder="1" applyAlignment="1">
      <alignment vertical="center"/>
    </xf>
    <xf numFmtId="164" fontId="1" fillId="0" borderId="16" xfId="0" applyNumberFormat="1" applyFont="1" applyBorder="1" applyAlignment="1">
      <alignment horizontal="center" vertical="center"/>
    </xf>
    <xf numFmtId="164" fontId="2" fillId="0" borderId="16" xfId="0" applyNumberFormat="1" applyFont="1" applyBorder="1" applyAlignment="1">
      <alignment horizontal="center" vertical="center"/>
    </xf>
    <xf numFmtId="164" fontId="1" fillId="0" borderId="13" xfId="0" applyNumberFormat="1" applyFont="1" applyBorder="1" applyAlignment="1">
      <alignment horizontal="center" vertical="center"/>
    </xf>
    <xf numFmtId="164" fontId="2" fillId="0" borderId="13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1" fontId="1" fillId="0" borderId="16" xfId="0" applyNumberFormat="1" applyFont="1" applyBorder="1" applyAlignment="1">
      <alignment horizontal="center" vertical="center"/>
    </xf>
    <xf numFmtId="1" fontId="1" fillId="0" borderId="14" xfId="0" applyNumberFormat="1" applyFont="1" applyBorder="1" applyAlignment="1">
      <alignment horizontal="center" vertical="center"/>
    </xf>
    <xf numFmtId="1" fontId="1" fillId="0" borderId="13" xfId="0" applyNumberFormat="1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3"/>
  <sheetViews>
    <sheetView zoomScale="85" zoomScaleNormal="85" zoomScalePageLayoutView="0" workbookViewId="0" topLeftCell="A1">
      <pane xSplit="10" ySplit="7" topLeftCell="K27" activePane="bottomRight" state="frozen"/>
      <selection pane="topLeft" activeCell="A1" sqref="A1"/>
      <selection pane="topRight" activeCell="K1" sqref="K1"/>
      <selection pane="bottomLeft" activeCell="A8" sqref="A8"/>
      <selection pane="bottomRight" activeCell="B32" sqref="B32:F32"/>
    </sheetView>
  </sheetViews>
  <sheetFormatPr defaultColWidth="9.140625" defaultRowHeight="12.75"/>
  <cols>
    <col min="1" max="1" width="5.8515625" style="1" customWidth="1"/>
    <col min="2" max="2" width="28.7109375" style="1" customWidth="1"/>
    <col min="3" max="3" width="9.8515625" style="1" customWidth="1"/>
    <col min="4" max="4" width="18.57421875" style="1" customWidth="1"/>
    <col min="5" max="5" width="7.140625" style="1" customWidth="1"/>
    <col min="6" max="6" width="9.7109375" style="1" customWidth="1"/>
    <col min="7" max="7" width="9.57421875" style="1" customWidth="1"/>
    <col min="8" max="8" width="8.7109375" style="1" customWidth="1"/>
    <col min="9" max="9" width="6.28125" style="1" customWidth="1"/>
    <col min="10" max="10" width="0.85546875" style="1" customWidth="1"/>
    <col min="11" max="11" width="5.28125" style="1" customWidth="1"/>
    <col min="12" max="12" width="5.7109375" style="1" customWidth="1"/>
    <col min="13" max="13" width="5.28125" style="1" customWidth="1"/>
    <col min="14" max="14" width="5.7109375" style="1" customWidth="1"/>
    <col min="15" max="15" width="5.28125" style="1" customWidth="1"/>
    <col min="16" max="16" width="5.7109375" style="1" customWidth="1"/>
    <col min="17" max="17" width="5.28125" style="1" customWidth="1"/>
    <col min="18" max="18" width="5.7109375" style="1" customWidth="1"/>
    <col min="19" max="16384" width="9.140625" style="1" customWidth="1"/>
  </cols>
  <sheetData>
    <row r="1" spans="1:9" s="4" customFormat="1" ht="20.25">
      <c r="A1" s="35" t="s">
        <v>0</v>
      </c>
      <c r="B1" s="35"/>
      <c r="C1" s="35"/>
      <c r="D1" s="35"/>
      <c r="E1" s="35"/>
      <c r="F1" s="35"/>
      <c r="G1" s="35"/>
      <c r="H1" s="35"/>
      <c r="I1" s="35"/>
    </row>
    <row r="2" spans="1:9" ht="18.75">
      <c r="A2" s="36" t="s">
        <v>1</v>
      </c>
      <c r="B2" s="36"/>
      <c r="C2" s="36"/>
      <c r="D2" s="36"/>
      <c r="E2" s="36"/>
      <c r="F2" s="36"/>
      <c r="G2" s="36"/>
      <c r="H2" s="36"/>
      <c r="I2" s="36"/>
    </row>
    <row r="3" spans="1:9" ht="18.75">
      <c r="A3" s="36" t="s">
        <v>2</v>
      </c>
      <c r="B3" s="36"/>
      <c r="C3" s="36"/>
      <c r="D3" s="36"/>
      <c r="E3" s="36"/>
      <c r="F3" s="36"/>
      <c r="G3" s="36"/>
      <c r="H3" s="36"/>
      <c r="I3" s="36"/>
    </row>
    <row r="4" spans="1:9" ht="15">
      <c r="A4" s="37" t="s">
        <v>169</v>
      </c>
      <c r="B4" s="37"/>
      <c r="C4" s="37"/>
      <c r="D4" s="37"/>
      <c r="E4" s="37"/>
      <c r="F4" s="37"/>
      <c r="G4" s="37"/>
      <c r="H4" s="37"/>
      <c r="I4" s="37"/>
    </row>
    <row r="5" ht="13.5" thickBot="1"/>
    <row r="6" spans="7:18" s="3" customFormat="1" ht="13.5" thickBot="1">
      <c r="G6" s="33" t="s">
        <v>8</v>
      </c>
      <c r="H6" s="34"/>
      <c r="K6" s="32" t="s">
        <v>12</v>
      </c>
      <c r="L6" s="32"/>
      <c r="M6" s="32" t="s">
        <v>17</v>
      </c>
      <c r="N6" s="32"/>
      <c r="O6" s="32" t="s">
        <v>16</v>
      </c>
      <c r="P6" s="32"/>
      <c r="Q6" s="32" t="s">
        <v>15</v>
      </c>
      <c r="R6" s="32"/>
    </row>
    <row r="7" spans="1:18" s="3" customFormat="1" ht="13.5" thickBot="1">
      <c r="A7" s="5" t="s">
        <v>3</v>
      </c>
      <c r="B7" s="5" t="s">
        <v>18</v>
      </c>
      <c r="C7" s="5" t="s">
        <v>4</v>
      </c>
      <c r="D7" s="5" t="s">
        <v>5</v>
      </c>
      <c r="E7" s="6" t="s">
        <v>6</v>
      </c>
      <c r="F7" s="17" t="s">
        <v>7</v>
      </c>
      <c r="G7" s="7" t="s">
        <v>9</v>
      </c>
      <c r="H7" s="5" t="s">
        <v>10</v>
      </c>
      <c r="I7" s="5" t="s">
        <v>11</v>
      </c>
      <c r="K7" s="5" t="s">
        <v>13</v>
      </c>
      <c r="L7" s="5" t="s">
        <v>14</v>
      </c>
      <c r="M7" s="5" t="s">
        <v>13</v>
      </c>
      <c r="N7" s="5" t="s">
        <v>14</v>
      </c>
      <c r="O7" s="5" t="s">
        <v>13</v>
      </c>
      <c r="P7" s="5" t="s">
        <v>14</v>
      </c>
      <c r="Q7" s="5" t="s">
        <v>13</v>
      </c>
      <c r="R7" s="5" t="s">
        <v>14</v>
      </c>
    </row>
    <row r="8" spans="1:18" s="26" customFormat="1" ht="19.5" customHeight="1" thickBot="1">
      <c r="A8" s="29">
        <v>1</v>
      </c>
      <c r="B8" s="18" t="s">
        <v>51</v>
      </c>
      <c r="C8" s="19" t="s">
        <v>56</v>
      </c>
      <c r="D8" s="19" t="s">
        <v>52</v>
      </c>
      <c r="E8" s="19" t="s">
        <v>34</v>
      </c>
      <c r="F8" s="20">
        <v>3235</v>
      </c>
      <c r="G8" s="24">
        <f aca="true" t="shared" si="0" ref="G8:G82">L8+N8+P8+R8</f>
        <v>89</v>
      </c>
      <c r="H8" s="25">
        <f aca="true" t="shared" si="1" ref="H8:H71">G8-I8</f>
        <v>12</v>
      </c>
      <c r="I8" s="24">
        <f aca="true" t="shared" si="2" ref="I8:I82">LARGE(K8:R8,1)</f>
        <v>77</v>
      </c>
      <c r="J8" s="16"/>
      <c r="K8" s="19" t="s">
        <v>165</v>
      </c>
      <c r="L8" s="8">
        <f aca="true" t="shared" si="3" ref="L8:N23">IF(K8="dnf",77,IF(K8="dnc",77,IF(K8="ocs",77,IF(K8="dns",77,IF(K8="raf",77,IF(K8="dsq",77,IF(K8="bfd",77,K8)))))))</f>
        <v>77</v>
      </c>
      <c r="M8" s="19">
        <v>1</v>
      </c>
      <c r="N8" s="8">
        <f t="shared" si="3"/>
        <v>1</v>
      </c>
      <c r="O8" s="19">
        <v>4</v>
      </c>
      <c r="P8" s="8">
        <f aca="true" t="shared" si="4" ref="P8:P71">IF(O8="dnf",77,IF(O8="dnc",77,IF(O8="ocs",77,IF(O8="dns",77,IF(O8="raf",77,IF(O8="dsq",77,IF(O8="bfd",77,O8)))))))</f>
        <v>4</v>
      </c>
      <c r="Q8" s="19">
        <v>7</v>
      </c>
      <c r="R8" s="8">
        <f aca="true" t="shared" si="5" ref="R8:R71">IF(Q8="dnf",77,IF(Q8="dnc",77,IF(Q8="ocs",77,IF(Q8="dns",77,IF(Q8="raf",77,IF(Q8="dsq",77,IF(Q8="bfd",77,Q8)))))))</f>
        <v>7</v>
      </c>
    </row>
    <row r="9" spans="1:18" s="26" customFormat="1" ht="19.5" customHeight="1" thickBot="1" thickTop="1">
      <c r="A9" s="28">
        <f aca="true" t="shared" si="6" ref="A9:A72">A8+1</f>
        <v>2</v>
      </c>
      <c r="B9" s="10" t="s">
        <v>41</v>
      </c>
      <c r="C9" s="11" t="s">
        <v>29</v>
      </c>
      <c r="D9" s="11" t="s">
        <v>42</v>
      </c>
      <c r="E9" s="11" t="s">
        <v>43</v>
      </c>
      <c r="F9" s="11">
        <v>3493</v>
      </c>
      <c r="G9" s="24">
        <f t="shared" si="0"/>
        <v>25</v>
      </c>
      <c r="H9" s="25">
        <f t="shared" si="1"/>
        <v>13</v>
      </c>
      <c r="I9" s="24">
        <f t="shared" si="2"/>
        <v>12</v>
      </c>
      <c r="J9" s="16"/>
      <c r="K9" s="11">
        <v>4</v>
      </c>
      <c r="L9" s="8">
        <f t="shared" si="3"/>
        <v>4</v>
      </c>
      <c r="M9" s="11">
        <v>6</v>
      </c>
      <c r="N9" s="8">
        <f t="shared" si="3"/>
        <v>6</v>
      </c>
      <c r="O9" s="11">
        <v>12</v>
      </c>
      <c r="P9" s="8">
        <f t="shared" si="4"/>
        <v>12</v>
      </c>
      <c r="Q9" s="11">
        <v>3</v>
      </c>
      <c r="R9" s="8">
        <f t="shared" si="5"/>
        <v>3</v>
      </c>
    </row>
    <row r="10" spans="1:18" s="26" customFormat="1" ht="19.5" customHeight="1" thickBot="1" thickTop="1">
      <c r="A10" s="28">
        <f t="shared" si="6"/>
        <v>3</v>
      </c>
      <c r="B10" s="10" t="s">
        <v>94</v>
      </c>
      <c r="C10" s="11" t="s">
        <v>32</v>
      </c>
      <c r="D10" s="11" t="s">
        <v>153</v>
      </c>
      <c r="E10" s="11" t="s">
        <v>34</v>
      </c>
      <c r="F10" s="11">
        <v>3383</v>
      </c>
      <c r="G10" s="24">
        <f t="shared" si="0"/>
        <v>28</v>
      </c>
      <c r="H10" s="25">
        <f t="shared" si="1"/>
        <v>16</v>
      </c>
      <c r="I10" s="24">
        <f t="shared" si="2"/>
        <v>12</v>
      </c>
      <c r="J10" s="14"/>
      <c r="K10" s="11">
        <v>12</v>
      </c>
      <c r="L10" s="8">
        <f t="shared" si="3"/>
        <v>12</v>
      </c>
      <c r="M10" s="11">
        <v>4</v>
      </c>
      <c r="N10" s="8">
        <f t="shared" si="3"/>
        <v>4</v>
      </c>
      <c r="O10" s="11">
        <v>6</v>
      </c>
      <c r="P10" s="8">
        <f t="shared" si="4"/>
        <v>6</v>
      </c>
      <c r="Q10" s="11">
        <v>6</v>
      </c>
      <c r="R10" s="8">
        <f t="shared" si="5"/>
        <v>6</v>
      </c>
    </row>
    <row r="11" spans="1:18" s="26" customFormat="1" ht="19.5" customHeight="1" thickBot="1" thickTop="1">
      <c r="A11" s="28">
        <f t="shared" si="6"/>
        <v>4</v>
      </c>
      <c r="B11" s="10" t="s">
        <v>66</v>
      </c>
      <c r="C11" s="11" t="s">
        <v>29</v>
      </c>
      <c r="D11" s="11" t="s">
        <v>67</v>
      </c>
      <c r="E11" s="11" t="s">
        <v>34</v>
      </c>
      <c r="F11" s="11">
        <v>3052</v>
      </c>
      <c r="G11" s="24">
        <f t="shared" si="0"/>
        <v>73</v>
      </c>
      <c r="H11" s="25">
        <f t="shared" si="1"/>
        <v>19</v>
      </c>
      <c r="I11" s="24">
        <f t="shared" si="2"/>
        <v>54</v>
      </c>
      <c r="J11" s="16"/>
      <c r="K11" s="11">
        <v>15</v>
      </c>
      <c r="L11" s="8">
        <f t="shared" si="3"/>
        <v>15</v>
      </c>
      <c r="M11" s="11">
        <v>54</v>
      </c>
      <c r="N11" s="8">
        <f t="shared" si="3"/>
        <v>54</v>
      </c>
      <c r="O11" s="11">
        <v>3</v>
      </c>
      <c r="P11" s="8">
        <f t="shared" si="4"/>
        <v>3</v>
      </c>
      <c r="Q11" s="11">
        <v>1</v>
      </c>
      <c r="R11" s="8">
        <f t="shared" si="5"/>
        <v>1</v>
      </c>
    </row>
    <row r="12" spans="1:18" s="26" customFormat="1" ht="19.5" customHeight="1" thickBot="1" thickTop="1">
      <c r="A12" s="28">
        <f t="shared" si="6"/>
        <v>5</v>
      </c>
      <c r="B12" s="10" t="s">
        <v>35</v>
      </c>
      <c r="C12" s="11" t="s">
        <v>32</v>
      </c>
      <c r="D12" s="11" t="s">
        <v>36</v>
      </c>
      <c r="E12" s="11" t="s">
        <v>34</v>
      </c>
      <c r="F12" s="11">
        <v>3456</v>
      </c>
      <c r="G12" s="24">
        <f t="shared" si="0"/>
        <v>38</v>
      </c>
      <c r="H12" s="25">
        <f t="shared" si="1"/>
        <v>20</v>
      </c>
      <c r="I12" s="24">
        <f t="shared" si="2"/>
        <v>18</v>
      </c>
      <c r="J12" s="14"/>
      <c r="K12" s="11">
        <v>5</v>
      </c>
      <c r="L12" s="8">
        <f t="shared" si="3"/>
        <v>5</v>
      </c>
      <c r="M12" s="11">
        <v>2</v>
      </c>
      <c r="N12" s="8">
        <f t="shared" si="3"/>
        <v>2</v>
      </c>
      <c r="O12" s="11">
        <v>18</v>
      </c>
      <c r="P12" s="8">
        <f t="shared" si="4"/>
        <v>18</v>
      </c>
      <c r="Q12" s="11">
        <v>13</v>
      </c>
      <c r="R12" s="8">
        <f t="shared" si="5"/>
        <v>13</v>
      </c>
    </row>
    <row r="13" spans="1:18" s="26" customFormat="1" ht="19.5" customHeight="1" thickBot="1" thickTop="1">
      <c r="A13" s="28">
        <f t="shared" si="6"/>
        <v>6</v>
      </c>
      <c r="B13" s="10" t="s">
        <v>59</v>
      </c>
      <c r="C13" s="11" t="s">
        <v>32</v>
      </c>
      <c r="D13" s="11" t="s">
        <v>60</v>
      </c>
      <c r="E13" s="11" t="s">
        <v>43</v>
      </c>
      <c r="F13" s="11">
        <v>3312</v>
      </c>
      <c r="G13" s="24">
        <f t="shared" si="0"/>
        <v>34</v>
      </c>
      <c r="H13" s="25">
        <f t="shared" si="1"/>
        <v>20</v>
      </c>
      <c r="I13" s="24">
        <f t="shared" si="2"/>
        <v>14</v>
      </c>
      <c r="J13" s="14"/>
      <c r="K13" s="11">
        <v>3</v>
      </c>
      <c r="L13" s="8">
        <f t="shared" si="3"/>
        <v>3</v>
      </c>
      <c r="M13" s="11">
        <v>14</v>
      </c>
      <c r="N13" s="8">
        <f t="shared" si="3"/>
        <v>14</v>
      </c>
      <c r="O13" s="11">
        <v>13</v>
      </c>
      <c r="P13" s="8">
        <f t="shared" si="4"/>
        <v>13</v>
      </c>
      <c r="Q13" s="11">
        <v>4</v>
      </c>
      <c r="R13" s="8">
        <f t="shared" si="5"/>
        <v>4</v>
      </c>
    </row>
    <row r="14" spans="1:18" s="26" customFormat="1" ht="19.5" customHeight="1" thickBot="1" thickTop="1">
      <c r="A14" s="28">
        <f t="shared" si="6"/>
        <v>7</v>
      </c>
      <c r="B14" s="10" t="s">
        <v>49</v>
      </c>
      <c r="C14" s="11" t="s">
        <v>32</v>
      </c>
      <c r="D14" s="11" t="s">
        <v>50</v>
      </c>
      <c r="E14" s="11" t="s">
        <v>43</v>
      </c>
      <c r="F14" s="11">
        <v>3317</v>
      </c>
      <c r="G14" s="12">
        <f t="shared" si="0"/>
        <v>46</v>
      </c>
      <c r="H14" s="13">
        <f t="shared" si="1"/>
        <v>21</v>
      </c>
      <c r="I14" s="12">
        <f t="shared" si="2"/>
        <v>25</v>
      </c>
      <c r="J14" s="14"/>
      <c r="K14" s="15">
        <v>2</v>
      </c>
      <c r="L14" s="8">
        <f>IF(K14="dnf",77,IF(K14="dnc",77,IF(K14="ocs",77,IF(K14="dns",77,IF(K14="raf",77,IF(K14="dsq",77,IF(K14="bfd",77,K14)))))))</f>
        <v>2</v>
      </c>
      <c r="M14" s="15">
        <v>3</v>
      </c>
      <c r="N14" s="8">
        <f>IF(M14="dnf",77,IF(M14="dnc",77,IF(M14="ocs",77,IF(M14="dns",77,IF(M14="raf",77,IF(M14="dsq",77,IF(M14="bfd",77,M14)))))))</f>
        <v>3</v>
      </c>
      <c r="O14" s="15">
        <v>16</v>
      </c>
      <c r="P14" s="8">
        <f t="shared" si="4"/>
        <v>16</v>
      </c>
      <c r="Q14" s="15">
        <v>25</v>
      </c>
      <c r="R14" s="8">
        <f t="shared" si="5"/>
        <v>25</v>
      </c>
    </row>
    <row r="15" spans="1:18" s="26" customFormat="1" ht="19.5" customHeight="1" thickBot="1" thickTop="1">
      <c r="A15" s="28">
        <f t="shared" si="6"/>
        <v>8</v>
      </c>
      <c r="B15" s="10" t="s">
        <v>46</v>
      </c>
      <c r="C15" s="11" t="s">
        <v>29</v>
      </c>
      <c r="D15" s="11" t="s">
        <v>47</v>
      </c>
      <c r="E15" s="11" t="s">
        <v>34</v>
      </c>
      <c r="F15" s="11">
        <v>3400</v>
      </c>
      <c r="G15" s="12">
        <f t="shared" si="0"/>
        <v>38</v>
      </c>
      <c r="H15" s="13">
        <f t="shared" si="1"/>
        <v>22</v>
      </c>
      <c r="I15" s="12">
        <f t="shared" si="2"/>
        <v>16</v>
      </c>
      <c r="J15" s="14"/>
      <c r="K15" s="15">
        <v>9</v>
      </c>
      <c r="L15" s="8">
        <f t="shared" si="3"/>
        <v>9</v>
      </c>
      <c r="M15" s="15">
        <v>16</v>
      </c>
      <c r="N15" s="8">
        <f t="shared" si="3"/>
        <v>16</v>
      </c>
      <c r="O15" s="15">
        <v>2</v>
      </c>
      <c r="P15" s="8">
        <f t="shared" si="4"/>
        <v>2</v>
      </c>
      <c r="Q15" s="15">
        <v>11</v>
      </c>
      <c r="R15" s="8">
        <f t="shared" si="5"/>
        <v>11</v>
      </c>
    </row>
    <row r="16" spans="1:18" s="26" customFormat="1" ht="19.5" customHeight="1" thickBot="1" thickTop="1">
      <c r="A16" s="28">
        <f t="shared" si="6"/>
        <v>9</v>
      </c>
      <c r="B16" s="10" t="s">
        <v>61</v>
      </c>
      <c r="C16" s="11" t="s">
        <v>29</v>
      </c>
      <c r="D16" s="11" t="s">
        <v>62</v>
      </c>
      <c r="E16" s="11" t="s">
        <v>34</v>
      </c>
      <c r="F16" s="11">
        <v>3066</v>
      </c>
      <c r="G16" s="12">
        <f t="shared" si="0"/>
        <v>70</v>
      </c>
      <c r="H16" s="13">
        <f t="shared" si="1"/>
        <v>36</v>
      </c>
      <c r="I16" s="12">
        <f t="shared" si="2"/>
        <v>34</v>
      </c>
      <c r="J16" s="16"/>
      <c r="K16" s="15">
        <v>17</v>
      </c>
      <c r="L16" s="8">
        <f t="shared" si="3"/>
        <v>17</v>
      </c>
      <c r="M16" s="15">
        <v>5</v>
      </c>
      <c r="N16" s="8">
        <f t="shared" si="3"/>
        <v>5</v>
      </c>
      <c r="O16" s="15">
        <v>34</v>
      </c>
      <c r="P16" s="8">
        <f t="shared" si="4"/>
        <v>34</v>
      </c>
      <c r="Q16" s="15">
        <v>14</v>
      </c>
      <c r="R16" s="8">
        <f t="shared" si="5"/>
        <v>14</v>
      </c>
    </row>
    <row r="17" spans="1:18" s="26" customFormat="1" ht="19.5" customHeight="1" thickBot="1" thickTop="1">
      <c r="A17" s="28">
        <f t="shared" si="6"/>
        <v>10</v>
      </c>
      <c r="B17" s="10" t="s">
        <v>44</v>
      </c>
      <c r="C17" s="11" t="s">
        <v>32</v>
      </c>
      <c r="D17" s="11" t="s">
        <v>45</v>
      </c>
      <c r="E17" s="11" t="s">
        <v>34</v>
      </c>
      <c r="F17" s="11">
        <v>3341</v>
      </c>
      <c r="G17" s="12">
        <f t="shared" si="0"/>
        <v>58</v>
      </c>
      <c r="H17" s="13">
        <f t="shared" si="1"/>
        <v>36</v>
      </c>
      <c r="I17" s="12">
        <f t="shared" si="2"/>
        <v>22</v>
      </c>
      <c r="J17" s="14"/>
      <c r="K17" s="15">
        <v>6</v>
      </c>
      <c r="L17" s="8">
        <f t="shared" si="3"/>
        <v>6</v>
      </c>
      <c r="M17" s="15">
        <v>22</v>
      </c>
      <c r="N17" s="8">
        <f t="shared" si="3"/>
        <v>22</v>
      </c>
      <c r="O17" s="15">
        <v>14</v>
      </c>
      <c r="P17" s="8">
        <f t="shared" si="4"/>
        <v>14</v>
      </c>
      <c r="Q17" s="15">
        <v>16</v>
      </c>
      <c r="R17" s="8">
        <f t="shared" si="5"/>
        <v>16</v>
      </c>
    </row>
    <row r="18" spans="1:18" s="26" customFormat="1" ht="19.5" customHeight="1" thickBot="1" thickTop="1">
      <c r="A18" s="28">
        <f t="shared" si="6"/>
        <v>11</v>
      </c>
      <c r="B18" s="10" t="s">
        <v>84</v>
      </c>
      <c r="C18" s="11" t="s">
        <v>32</v>
      </c>
      <c r="D18" s="11" t="s">
        <v>85</v>
      </c>
      <c r="E18" s="11" t="s">
        <v>34</v>
      </c>
      <c r="F18" s="11">
        <v>3437</v>
      </c>
      <c r="G18" s="12">
        <f t="shared" si="0"/>
        <v>58</v>
      </c>
      <c r="H18" s="13">
        <f t="shared" si="1"/>
        <v>37</v>
      </c>
      <c r="I18" s="12">
        <f t="shared" si="2"/>
        <v>21</v>
      </c>
      <c r="J18" s="14"/>
      <c r="K18" s="15">
        <v>11</v>
      </c>
      <c r="L18" s="8">
        <f t="shared" si="3"/>
        <v>11</v>
      </c>
      <c r="M18" s="15">
        <v>21</v>
      </c>
      <c r="N18" s="8">
        <f t="shared" si="3"/>
        <v>21</v>
      </c>
      <c r="O18" s="15">
        <v>7</v>
      </c>
      <c r="P18" s="8">
        <f t="shared" si="4"/>
        <v>7</v>
      </c>
      <c r="Q18" s="15">
        <v>19</v>
      </c>
      <c r="R18" s="8">
        <f t="shared" si="5"/>
        <v>19</v>
      </c>
    </row>
    <row r="19" spans="1:18" s="26" customFormat="1" ht="19.5" customHeight="1" thickBot="1" thickTop="1">
      <c r="A19" s="28">
        <f t="shared" si="6"/>
        <v>12</v>
      </c>
      <c r="B19" s="10" t="s">
        <v>115</v>
      </c>
      <c r="C19" s="11" t="s">
        <v>29</v>
      </c>
      <c r="D19" s="11" t="s">
        <v>24</v>
      </c>
      <c r="E19" s="11" t="s">
        <v>34</v>
      </c>
      <c r="F19" s="11">
        <v>3125</v>
      </c>
      <c r="G19" s="12">
        <f t="shared" si="0"/>
        <v>63</v>
      </c>
      <c r="H19" s="13">
        <f t="shared" si="1"/>
        <v>38</v>
      </c>
      <c r="I19" s="12">
        <f t="shared" si="2"/>
        <v>25</v>
      </c>
      <c r="J19" s="16"/>
      <c r="K19" s="15">
        <v>25</v>
      </c>
      <c r="L19" s="8">
        <f t="shared" si="3"/>
        <v>25</v>
      </c>
      <c r="M19" s="15">
        <v>7</v>
      </c>
      <c r="N19" s="8">
        <f t="shared" si="3"/>
        <v>7</v>
      </c>
      <c r="O19" s="15">
        <v>10</v>
      </c>
      <c r="P19" s="8">
        <f t="shared" si="4"/>
        <v>10</v>
      </c>
      <c r="Q19" s="15">
        <v>21</v>
      </c>
      <c r="R19" s="8">
        <f t="shared" si="5"/>
        <v>21</v>
      </c>
    </row>
    <row r="20" spans="1:18" s="26" customFormat="1" ht="19.5" customHeight="1" thickBot="1" thickTop="1">
      <c r="A20" s="28">
        <f t="shared" si="6"/>
        <v>13</v>
      </c>
      <c r="B20" s="10" t="s">
        <v>37</v>
      </c>
      <c r="C20" s="11" t="s">
        <v>32</v>
      </c>
      <c r="D20" s="11" t="s">
        <v>33</v>
      </c>
      <c r="E20" s="11" t="s">
        <v>38</v>
      </c>
      <c r="F20" s="11">
        <v>3331</v>
      </c>
      <c r="G20" s="12">
        <f t="shared" si="0"/>
        <v>119</v>
      </c>
      <c r="H20" s="13">
        <f t="shared" si="1"/>
        <v>42</v>
      </c>
      <c r="I20" s="12">
        <f t="shared" si="2"/>
        <v>77</v>
      </c>
      <c r="J20" s="16"/>
      <c r="K20" s="15">
        <v>8</v>
      </c>
      <c r="L20" s="8">
        <f t="shared" si="3"/>
        <v>8</v>
      </c>
      <c r="M20" s="15" t="s">
        <v>162</v>
      </c>
      <c r="N20" s="8">
        <f t="shared" si="3"/>
        <v>77</v>
      </c>
      <c r="O20" s="15">
        <v>25</v>
      </c>
      <c r="P20" s="8">
        <f t="shared" si="4"/>
        <v>25</v>
      </c>
      <c r="Q20" s="15">
        <v>9</v>
      </c>
      <c r="R20" s="8">
        <f t="shared" si="5"/>
        <v>9</v>
      </c>
    </row>
    <row r="21" spans="1:18" s="26" customFormat="1" ht="19.5" customHeight="1" thickBot="1" thickTop="1">
      <c r="A21" s="28">
        <f t="shared" si="6"/>
        <v>14</v>
      </c>
      <c r="B21" s="10" t="s">
        <v>90</v>
      </c>
      <c r="C21" s="11" t="s">
        <v>53</v>
      </c>
      <c r="D21" s="11" t="s">
        <v>91</v>
      </c>
      <c r="E21" s="11" t="s">
        <v>34</v>
      </c>
      <c r="F21" s="11">
        <v>2978</v>
      </c>
      <c r="G21" s="12">
        <f t="shared" si="0"/>
        <v>113</v>
      </c>
      <c r="H21" s="13">
        <f t="shared" si="1"/>
        <v>58</v>
      </c>
      <c r="I21" s="12">
        <f t="shared" si="2"/>
        <v>55</v>
      </c>
      <c r="J21" s="14"/>
      <c r="K21" s="15">
        <v>35</v>
      </c>
      <c r="L21" s="8">
        <f t="shared" si="3"/>
        <v>35</v>
      </c>
      <c r="M21" s="15">
        <v>8</v>
      </c>
      <c r="N21" s="8">
        <f t="shared" si="3"/>
        <v>8</v>
      </c>
      <c r="O21" s="15">
        <v>15</v>
      </c>
      <c r="P21" s="8">
        <f t="shared" si="4"/>
        <v>15</v>
      </c>
      <c r="Q21" s="15">
        <v>55</v>
      </c>
      <c r="R21" s="8">
        <f t="shared" si="5"/>
        <v>55</v>
      </c>
    </row>
    <row r="22" spans="1:18" s="26" customFormat="1" ht="19.5" customHeight="1" thickBot="1" thickTop="1">
      <c r="A22" s="28">
        <f t="shared" si="6"/>
        <v>15</v>
      </c>
      <c r="B22" s="10" t="s">
        <v>119</v>
      </c>
      <c r="C22" s="11" t="s">
        <v>29</v>
      </c>
      <c r="D22" s="11" t="s">
        <v>161</v>
      </c>
      <c r="E22" s="11" t="s">
        <v>34</v>
      </c>
      <c r="F22" s="11">
        <v>3355</v>
      </c>
      <c r="G22" s="12">
        <f t="shared" si="0"/>
        <v>93</v>
      </c>
      <c r="H22" s="13">
        <f t="shared" si="1"/>
        <v>60</v>
      </c>
      <c r="I22" s="12">
        <f t="shared" si="2"/>
        <v>33</v>
      </c>
      <c r="J22" s="16"/>
      <c r="K22" s="15">
        <v>22</v>
      </c>
      <c r="L22" s="8">
        <f t="shared" si="3"/>
        <v>22</v>
      </c>
      <c r="M22" s="15">
        <v>33</v>
      </c>
      <c r="N22" s="8">
        <f t="shared" si="3"/>
        <v>33</v>
      </c>
      <c r="O22" s="15">
        <v>9</v>
      </c>
      <c r="P22" s="8">
        <f t="shared" si="4"/>
        <v>9</v>
      </c>
      <c r="Q22" s="15">
        <v>29</v>
      </c>
      <c r="R22" s="8">
        <f t="shared" si="5"/>
        <v>29</v>
      </c>
    </row>
    <row r="23" spans="1:18" s="26" customFormat="1" ht="19.5" customHeight="1" thickBot="1" thickTop="1">
      <c r="A23" s="28">
        <f t="shared" si="6"/>
        <v>16</v>
      </c>
      <c r="B23" s="10" t="s">
        <v>81</v>
      </c>
      <c r="C23" s="11" t="s">
        <v>83</v>
      </c>
      <c r="D23" s="11" t="s">
        <v>82</v>
      </c>
      <c r="E23" s="11" t="s">
        <v>43</v>
      </c>
      <c r="F23" s="11">
        <v>3397</v>
      </c>
      <c r="G23" s="12">
        <f t="shared" si="0"/>
        <v>108</v>
      </c>
      <c r="H23" s="13">
        <f t="shared" si="1"/>
        <v>60</v>
      </c>
      <c r="I23" s="12">
        <f t="shared" si="2"/>
        <v>48</v>
      </c>
      <c r="J23" s="16"/>
      <c r="K23" s="15">
        <v>23</v>
      </c>
      <c r="L23" s="8">
        <f t="shared" si="3"/>
        <v>23</v>
      </c>
      <c r="M23" s="15">
        <v>10</v>
      </c>
      <c r="N23" s="8">
        <f t="shared" si="3"/>
        <v>10</v>
      </c>
      <c r="O23" s="15">
        <v>48</v>
      </c>
      <c r="P23" s="8">
        <f t="shared" si="4"/>
        <v>48</v>
      </c>
      <c r="Q23" s="15">
        <v>27</v>
      </c>
      <c r="R23" s="8">
        <f t="shared" si="5"/>
        <v>27</v>
      </c>
    </row>
    <row r="24" spans="1:18" s="26" customFormat="1" ht="19.5" customHeight="1" thickBot="1" thickTop="1">
      <c r="A24" s="28">
        <f t="shared" si="6"/>
        <v>17</v>
      </c>
      <c r="B24" s="10" t="s">
        <v>123</v>
      </c>
      <c r="C24" s="11" t="s">
        <v>20</v>
      </c>
      <c r="D24" s="11" t="s">
        <v>24</v>
      </c>
      <c r="E24" s="11" t="s">
        <v>43</v>
      </c>
      <c r="F24" s="11">
        <v>3363</v>
      </c>
      <c r="G24" s="12">
        <f t="shared" si="0"/>
        <v>105</v>
      </c>
      <c r="H24" s="13">
        <f t="shared" si="1"/>
        <v>60</v>
      </c>
      <c r="I24" s="12">
        <f t="shared" si="2"/>
        <v>45</v>
      </c>
      <c r="J24" s="16"/>
      <c r="K24" s="15">
        <v>16</v>
      </c>
      <c r="L24" s="8">
        <f aca="true" t="shared" si="7" ref="L24:N39">IF(K24="dnf",77,IF(K24="dnc",77,IF(K24="ocs",77,IF(K24="dns",77,IF(K24="raf",77,IF(K24="dsq",77,IF(K24="bfd",77,K24)))))))</f>
        <v>16</v>
      </c>
      <c r="M24" s="15">
        <v>13</v>
      </c>
      <c r="N24" s="8">
        <f t="shared" si="7"/>
        <v>13</v>
      </c>
      <c r="O24" s="15">
        <v>45</v>
      </c>
      <c r="P24" s="8">
        <f t="shared" si="4"/>
        <v>45</v>
      </c>
      <c r="Q24" s="15">
        <v>31</v>
      </c>
      <c r="R24" s="8">
        <f t="shared" si="5"/>
        <v>31</v>
      </c>
    </row>
    <row r="25" spans="1:18" s="26" customFormat="1" ht="19.5" customHeight="1" thickBot="1" thickTop="1">
      <c r="A25" s="28">
        <f t="shared" si="6"/>
        <v>18</v>
      </c>
      <c r="B25" s="10" t="s">
        <v>114</v>
      </c>
      <c r="C25" s="11" t="s">
        <v>32</v>
      </c>
      <c r="D25" s="11" t="s">
        <v>24</v>
      </c>
      <c r="E25" s="11" t="s">
        <v>34</v>
      </c>
      <c r="F25" s="11">
        <v>3305</v>
      </c>
      <c r="G25" s="12">
        <f t="shared" si="0"/>
        <v>97</v>
      </c>
      <c r="H25" s="13">
        <f t="shared" si="1"/>
        <v>62</v>
      </c>
      <c r="I25" s="12">
        <f t="shared" si="2"/>
        <v>35</v>
      </c>
      <c r="J25" s="16"/>
      <c r="K25" s="15">
        <v>18</v>
      </c>
      <c r="L25" s="8">
        <f t="shared" si="7"/>
        <v>18</v>
      </c>
      <c r="M25" s="15">
        <v>26</v>
      </c>
      <c r="N25" s="8">
        <f t="shared" si="7"/>
        <v>26</v>
      </c>
      <c r="O25" s="15">
        <v>35</v>
      </c>
      <c r="P25" s="8">
        <f t="shared" si="4"/>
        <v>35</v>
      </c>
      <c r="Q25" s="15">
        <v>18</v>
      </c>
      <c r="R25" s="8">
        <f t="shared" si="5"/>
        <v>18</v>
      </c>
    </row>
    <row r="26" spans="1:18" s="26" customFormat="1" ht="19.5" customHeight="1" thickBot="1" thickTop="1">
      <c r="A26" s="28">
        <f t="shared" si="6"/>
        <v>19</v>
      </c>
      <c r="B26" s="10" t="s">
        <v>92</v>
      </c>
      <c r="C26" s="11" t="s">
        <v>32</v>
      </c>
      <c r="D26" s="11" t="s">
        <v>93</v>
      </c>
      <c r="E26" s="11" t="s">
        <v>43</v>
      </c>
      <c r="F26" s="11">
        <v>3311</v>
      </c>
      <c r="G26" s="12">
        <f t="shared" si="0"/>
        <v>139</v>
      </c>
      <c r="H26" s="13">
        <f t="shared" si="1"/>
        <v>62</v>
      </c>
      <c r="I26" s="12">
        <f t="shared" si="2"/>
        <v>77</v>
      </c>
      <c r="J26" s="14"/>
      <c r="K26" s="15">
        <v>19</v>
      </c>
      <c r="L26" s="8">
        <f t="shared" si="7"/>
        <v>19</v>
      </c>
      <c r="M26" s="15">
        <v>20</v>
      </c>
      <c r="N26" s="8">
        <f t="shared" si="7"/>
        <v>20</v>
      </c>
      <c r="O26" s="15">
        <v>23</v>
      </c>
      <c r="P26" s="8">
        <f t="shared" si="4"/>
        <v>23</v>
      </c>
      <c r="Q26" s="15" t="s">
        <v>165</v>
      </c>
      <c r="R26" s="8">
        <f t="shared" si="5"/>
        <v>77</v>
      </c>
    </row>
    <row r="27" spans="1:18" s="26" customFormat="1" ht="19.5" customHeight="1" thickBot="1" thickTop="1">
      <c r="A27" s="28">
        <f t="shared" si="6"/>
        <v>20</v>
      </c>
      <c r="B27" s="10" t="s">
        <v>57</v>
      </c>
      <c r="C27" s="11" t="s">
        <v>29</v>
      </c>
      <c r="D27" s="11" t="s">
        <v>58</v>
      </c>
      <c r="E27" s="11" t="s">
        <v>34</v>
      </c>
      <c r="F27" s="11">
        <v>3306</v>
      </c>
      <c r="G27" s="12">
        <f t="shared" si="0"/>
        <v>140</v>
      </c>
      <c r="H27" s="13">
        <f t="shared" si="1"/>
        <v>63</v>
      </c>
      <c r="I27" s="12">
        <f t="shared" si="2"/>
        <v>77</v>
      </c>
      <c r="J27" s="14"/>
      <c r="K27" s="15" t="s">
        <v>165</v>
      </c>
      <c r="L27" s="8">
        <f t="shared" si="7"/>
        <v>77</v>
      </c>
      <c r="M27" s="15">
        <v>23</v>
      </c>
      <c r="N27" s="8">
        <f t="shared" si="7"/>
        <v>23</v>
      </c>
      <c r="O27" s="15">
        <v>1</v>
      </c>
      <c r="P27" s="8">
        <f t="shared" si="4"/>
        <v>1</v>
      </c>
      <c r="Q27" s="15">
        <v>39</v>
      </c>
      <c r="R27" s="8">
        <f t="shared" si="5"/>
        <v>39</v>
      </c>
    </row>
    <row r="28" spans="1:18" s="26" customFormat="1" ht="19.5" customHeight="1" thickBot="1" thickTop="1">
      <c r="A28" s="28">
        <f t="shared" si="6"/>
        <v>21</v>
      </c>
      <c r="B28" s="10" t="s">
        <v>117</v>
      </c>
      <c r="C28" s="11" t="s">
        <v>20</v>
      </c>
      <c r="D28" s="11" t="s">
        <v>118</v>
      </c>
      <c r="E28" s="11" t="s">
        <v>34</v>
      </c>
      <c r="F28" s="11">
        <v>3483</v>
      </c>
      <c r="G28" s="12">
        <f t="shared" si="0"/>
        <v>103</v>
      </c>
      <c r="H28" s="13">
        <f t="shared" si="1"/>
        <v>65</v>
      </c>
      <c r="I28" s="12">
        <f t="shared" si="2"/>
        <v>38</v>
      </c>
      <c r="J28" s="14"/>
      <c r="K28" s="15">
        <v>32</v>
      </c>
      <c r="L28" s="8">
        <f t="shared" si="7"/>
        <v>32</v>
      </c>
      <c r="M28" s="15">
        <v>9</v>
      </c>
      <c r="N28" s="8">
        <f t="shared" si="7"/>
        <v>9</v>
      </c>
      <c r="O28" s="15">
        <v>38</v>
      </c>
      <c r="P28" s="8">
        <f t="shared" si="4"/>
        <v>38</v>
      </c>
      <c r="Q28" s="15">
        <v>24</v>
      </c>
      <c r="R28" s="8">
        <f t="shared" si="5"/>
        <v>24</v>
      </c>
    </row>
    <row r="29" spans="1:18" s="26" customFormat="1" ht="19.5" customHeight="1" thickBot="1" thickTop="1">
      <c r="A29" s="28">
        <f t="shared" si="6"/>
        <v>22</v>
      </c>
      <c r="B29" s="10" t="s">
        <v>97</v>
      </c>
      <c r="C29" s="11" t="s">
        <v>56</v>
      </c>
      <c r="D29" s="11" t="s">
        <v>98</v>
      </c>
      <c r="E29" s="11" t="s">
        <v>43</v>
      </c>
      <c r="F29" s="11">
        <v>3275</v>
      </c>
      <c r="G29" s="12">
        <f t="shared" si="0"/>
        <v>102</v>
      </c>
      <c r="H29" s="13">
        <f t="shared" si="1"/>
        <v>65</v>
      </c>
      <c r="I29" s="12">
        <f t="shared" si="2"/>
        <v>37</v>
      </c>
      <c r="J29" s="16"/>
      <c r="K29" s="15">
        <v>14</v>
      </c>
      <c r="L29" s="8">
        <f t="shared" si="7"/>
        <v>14</v>
      </c>
      <c r="M29" s="15">
        <v>37</v>
      </c>
      <c r="N29" s="8">
        <f t="shared" si="7"/>
        <v>37</v>
      </c>
      <c r="O29" s="15">
        <v>17</v>
      </c>
      <c r="P29" s="8">
        <f t="shared" si="4"/>
        <v>17</v>
      </c>
      <c r="Q29" s="15">
        <v>34</v>
      </c>
      <c r="R29" s="8">
        <f t="shared" si="5"/>
        <v>34</v>
      </c>
    </row>
    <row r="30" spans="1:18" s="26" customFormat="1" ht="19.5" customHeight="1" thickBot="1" thickTop="1">
      <c r="A30" s="28">
        <f t="shared" si="6"/>
        <v>23</v>
      </c>
      <c r="B30" s="10" t="s">
        <v>70</v>
      </c>
      <c r="C30" s="11" t="s">
        <v>32</v>
      </c>
      <c r="D30" s="11" t="s">
        <v>71</v>
      </c>
      <c r="E30" s="11" t="s">
        <v>43</v>
      </c>
      <c r="F30" s="11">
        <v>3287</v>
      </c>
      <c r="G30" s="12">
        <f t="shared" si="0"/>
        <v>147</v>
      </c>
      <c r="H30" s="13">
        <f t="shared" si="1"/>
        <v>70</v>
      </c>
      <c r="I30" s="12">
        <f t="shared" si="2"/>
        <v>77</v>
      </c>
      <c r="J30" s="16"/>
      <c r="K30" s="15">
        <v>10</v>
      </c>
      <c r="L30" s="8">
        <f t="shared" si="7"/>
        <v>10</v>
      </c>
      <c r="M30" s="15" t="s">
        <v>164</v>
      </c>
      <c r="N30" s="8">
        <f t="shared" si="7"/>
        <v>77</v>
      </c>
      <c r="O30" s="15">
        <v>40</v>
      </c>
      <c r="P30" s="8">
        <f t="shared" si="4"/>
        <v>40</v>
      </c>
      <c r="Q30" s="15">
        <v>20</v>
      </c>
      <c r="R30" s="8">
        <f t="shared" si="5"/>
        <v>20</v>
      </c>
    </row>
    <row r="31" spans="1:18" s="26" customFormat="1" ht="19.5" customHeight="1" thickBot="1" thickTop="1">
      <c r="A31" s="28">
        <f t="shared" si="6"/>
        <v>24</v>
      </c>
      <c r="B31" s="10" t="s">
        <v>109</v>
      </c>
      <c r="C31" s="11" t="s">
        <v>83</v>
      </c>
      <c r="D31" s="11" t="s">
        <v>110</v>
      </c>
      <c r="E31" s="11" t="s">
        <v>43</v>
      </c>
      <c r="F31" s="11">
        <v>3283</v>
      </c>
      <c r="G31" s="12">
        <f t="shared" si="0"/>
        <v>114</v>
      </c>
      <c r="H31" s="13">
        <f t="shared" si="1"/>
        <v>70</v>
      </c>
      <c r="I31" s="12">
        <f t="shared" si="2"/>
        <v>44</v>
      </c>
      <c r="J31" s="14"/>
      <c r="K31" s="15">
        <v>13</v>
      </c>
      <c r="L31" s="8">
        <f t="shared" si="7"/>
        <v>13</v>
      </c>
      <c r="M31" s="15">
        <v>44</v>
      </c>
      <c r="N31" s="8">
        <f t="shared" si="7"/>
        <v>44</v>
      </c>
      <c r="O31" s="15">
        <v>29</v>
      </c>
      <c r="P31" s="8">
        <f t="shared" si="4"/>
        <v>29</v>
      </c>
      <c r="Q31" s="15">
        <v>28</v>
      </c>
      <c r="R31" s="8">
        <f t="shared" si="5"/>
        <v>28</v>
      </c>
    </row>
    <row r="32" spans="1:18" s="26" customFormat="1" ht="19.5" customHeight="1" thickBot="1" thickTop="1">
      <c r="A32" s="28">
        <f t="shared" si="6"/>
        <v>25</v>
      </c>
      <c r="B32" s="10" t="s">
        <v>39</v>
      </c>
      <c r="C32" s="11" t="s">
        <v>32</v>
      </c>
      <c r="D32" s="11" t="s">
        <v>143</v>
      </c>
      <c r="E32" s="11" t="s">
        <v>38</v>
      </c>
      <c r="F32" s="11">
        <v>3266</v>
      </c>
      <c r="G32" s="12">
        <f t="shared" si="0"/>
        <v>148</v>
      </c>
      <c r="H32" s="13">
        <f t="shared" si="1"/>
        <v>71</v>
      </c>
      <c r="I32" s="12">
        <f t="shared" si="2"/>
        <v>77</v>
      </c>
      <c r="J32" s="16"/>
      <c r="K32" s="15" t="s">
        <v>165</v>
      </c>
      <c r="L32" s="8">
        <f t="shared" si="7"/>
        <v>77</v>
      </c>
      <c r="M32" s="15">
        <v>17</v>
      </c>
      <c r="N32" s="8">
        <f t="shared" si="7"/>
        <v>17</v>
      </c>
      <c r="O32" s="15">
        <v>24</v>
      </c>
      <c r="P32" s="8">
        <f t="shared" si="4"/>
        <v>24</v>
      </c>
      <c r="Q32" s="15">
        <v>30</v>
      </c>
      <c r="R32" s="8">
        <f t="shared" si="5"/>
        <v>30</v>
      </c>
    </row>
    <row r="33" spans="1:18" s="26" customFormat="1" ht="19.5" customHeight="1" thickBot="1" thickTop="1">
      <c r="A33" s="28">
        <f t="shared" si="6"/>
        <v>26</v>
      </c>
      <c r="B33" s="10" t="s">
        <v>138</v>
      </c>
      <c r="C33" s="11" t="s">
        <v>32</v>
      </c>
      <c r="D33" s="11" t="s">
        <v>139</v>
      </c>
      <c r="E33" s="11" t="s">
        <v>38</v>
      </c>
      <c r="F33" s="11">
        <v>3340</v>
      </c>
      <c r="G33" s="12">
        <f t="shared" si="0"/>
        <v>151</v>
      </c>
      <c r="H33" s="13">
        <f t="shared" si="1"/>
        <v>74</v>
      </c>
      <c r="I33" s="12">
        <f t="shared" si="2"/>
        <v>77</v>
      </c>
      <c r="J33" s="14"/>
      <c r="K33" s="15">
        <v>21</v>
      </c>
      <c r="L33" s="8">
        <f t="shared" si="7"/>
        <v>21</v>
      </c>
      <c r="M33" s="15" t="s">
        <v>162</v>
      </c>
      <c r="N33" s="8">
        <f t="shared" si="7"/>
        <v>77</v>
      </c>
      <c r="O33" s="15">
        <v>31</v>
      </c>
      <c r="P33" s="8">
        <f t="shared" si="4"/>
        <v>31</v>
      </c>
      <c r="Q33" s="15">
        <v>22</v>
      </c>
      <c r="R33" s="8">
        <f t="shared" si="5"/>
        <v>22</v>
      </c>
    </row>
    <row r="34" spans="1:18" s="26" customFormat="1" ht="19.5" customHeight="1" thickBot="1" thickTop="1">
      <c r="A34" s="28">
        <f t="shared" si="6"/>
        <v>27</v>
      </c>
      <c r="B34" s="10" t="s">
        <v>116</v>
      </c>
      <c r="C34" s="11" t="s">
        <v>56</v>
      </c>
      <c r="D34" s="11" t="s">
        <v>157</v>
      </c>
      <c r="E34" s="11" t="s">
        <v>34</v>
      </c>
      <c r="F34" s="11">
        <v>3080</v>
      </c>
      <c r="G34" s="12">
        <f t="shared" si="0"/>
        <v>152</v>
      </c>
      <c r="H34" s="13">
        <f t="shared" si="1"/>
        <v>75</v>
      </c>
      <c r="I34" s="12">
        <f t="shared" si="2"/>
        <v>77</v>
      </c>
      <c r="J34" s="16"/>
      <c r="K34" s="15">
        <v>26</v>
      </c>
      <c r="L34" s="8">
        <f t="shared" si="7"/>
        <v>26</v>
      </c>
      <c r="M34" s="15" t="s">
        <v>164</v>
      </c>
      <c r="N34" s="8">
        <f t="shared" si="7"/>
        <v>77</v>
      </c>
      <c r="O34" s="15">
        <v>8</v>
      </c>
      <c r="P34" s="8">
        <f t="shared" si="4"/>
        <v>8</v>
      </c>
      <c r="Q34" s="15">
        <v>41</v>
      </c>
      <c r="R34" s="8">
        <f t="shared" si="5"/>
        <v>41</v>
      </c>
    </row>
    <row r="35" spans="1:18" s="26" customFormat="1" ht="19.5" customHeight="1" thickBot="1" thickTop="1">
      <c r="A35" s="28">
        <f t="shared" si="6"/>
        <v>28</v>
      </c>
      <c r="B35" s="10" t="s">
        <v>31</v>
      </c>
      <c r="C35" s="11" t="s">
        <v>32</v>
      </c>
      <c r="D35" s="11" t="s">
        <v>24</v>
      </c>
      <c r="E35" s="11" t="s">
        <v>22</v>
      </c>
      <c r="F35" s="11">
        <v>3388</v>
      </c>
      <c r="G35" s="12">
        <f t="shared" si="0"/>
        <v>157</v>
      </c>
      <c r="H35" s="13">
        <f t="shared" si="1"/>
        <v>80</v>
      </c>
      <c r="I35" s="12">
        <f t="shared" si="2"/>
        <v>77</v>
      </c>
      <c r="J35" s="14"/>
      <c r="K35" s="15">
        <v>1</v>
      </c>
      <c r="L35" s="8">
        <f t="shared" si="7"/>
        <v>1</v>
      </c>
      <c r="M35" s="15" t="s">
        <v>162</v>
      </c>
      <c r="N35" s="8">
        <f t="shared" si="7"/>
        <v>77</v>
      </c>
      <c r="O35" s="15" t="s">
        <v>164</v>
      </c>
      <c r="P35" s="8">
        <f t="shared" si="4"/>
        <v>77</v>
      </c>
      <c r="Q35" s="15">
        <v>2</v>
      </c>
      <c r="R35" s="8">
        <f t="shared" si="5"/>
        <v>2</v>
      </c>
    </row>
    <row r="36" spans="1:18" s="26" customFormat="1" ht="19.5" customHeight="1" thickBot="1" thickTop="1">
      <c r="A36" s="28">
        <f t="shared" si="6"/>
        <v>29</v>
      </c>
      <c r="B36" s="10" t="s">
        <v>73</v>
      </c>
      <c r="C36" s="11" t="s">
        <v>32</v>
      </c>
      <c r="D36" s="11" t="s">
        <v>74</v>
      </c>
      <c r="E36" s="11" t="s">
        <v>43</v>
      </c>
      <c r="F36" s="11">
        <v>3396</v>
      </c>
      <c r="G36" s="12">
        <f t="shared" si="0"/>
        <v>161</v>
      </c>
      <c r="H36" s="13">
        <f t="shared" si="1"/>
        <v>84</v>
      </c>
      <c r="I36" s="12">
        <f t="shared" si="2"/>
        <v>77</v>
      </c>
      <c r="J36" s="14"/>
      <c r="K36" s="15" t="s">
        <v>165</v>
      </c>
      <c r="L36" s="8">
        <f t="shared" si="7"/>
        <v>77</v>
      </c>
      <c r="M36" s="15">
        <v>30</v>
      </c>
      <c r="N36" s="8">
        <f t="shared" si="7"/>
        <v>30</v>
      </c>
      <c r="O36" s="15">
        <v>21</v>
      </c>
      <c r="P36" s="8">
        <f t="shared" si="4"/>
        <v>21</v>
      </c>
      <c r="Q36" s="15">
        <v>33</v>
      </c>
      <c r="R36" s="8">
        <f t="shared" si="5"/>
        <v>33</v>
      </c>
    </row>
    <row r="37" spans="1:18" s="26" customFormat="1" ht="19.5" customHeight="1" thickBot="1" thickTop="1">
      <c r="A37" s="28">
        <f t="shared" si="6"/>
        <v>30</v>
      </c>
      <c r="B37" s="10" t="s">
        <v>75</v>
      </c>
      <c r="C37" s="11" t="s">
        <v>56</v>
      </c>
      <c r="D37" s="11" t="s">
        <v>155</v>
      </c>
      <c r="E37" s="11" t="s">
        <v>34</v>
      </c>
      <c r="F37" s="11">
        <v>3330</v>
      </c>
      <c r="G37" s="12">
        <f t="shared" si="0"/>
        <v>162</v>
      </c>
      <c r="H37" s="13">
        <f t="shared" si="1"/>
        <v>85</v>
      </c>
      <c r="I37" s="12">
        <f t="shared" si="2"/>
        <v>77</v>
      </c>
      <c r="J37" s="16"/>
      <c r="K37" s="15" t="s">
        <v>165</v>
      </c>
      <c r="L37" s="8">
        <f t="shared" si="7"/>
        <v>77</v>
      </c>
      <c r="M37" s="15">
        <v>25</v>
      </c>
      <c r="N37" s="8">
        <f t="shared" si="7"/>
        <v>25</v>
      </c>
      <c r="O37" s="15">
        <v>43</v>
      </c>
      <c r="P37" s="8">
        <f t="shared" si="4"/>
        <v>43</v>
      </c>
      <c r="Q37" s="15">
        <v>17</v>
      </c>
      <c r="R37" s="8">
        <f t="shared" si="5"/>
        <v>17</v>
      </c>
    </row>
    <row r="38" spans="1:18" s="26" customFormat="1" ht="19.5" customHeight="1" thickBot="1" thickTop="1">
      <c r="A38" s="28">
        <f t="shared" si="6"/>
        <v>31</v>
      </c>
      <c r="B38" s="10" t="s">
        <v>23</v>
      </c>
      <c r="C38" s="11" t="s">
        <v>20</v>
      </c>
      <c r="D38" s="11" t="s">
        <v>24</v>
      </c>
      <c r="E38" s="11" t="s">
        <v>22</v>
      </c>
      <c r="F38" s="11">
        <v>3251</v>
      </c>
      <c r="G38" s="12">
        <f t="shared" si="0"/>
        <v>164</v>
      </c>
      <c r="H38" s="13">
        <f t="shared" si="1"/>
        <v>87</v>
      </c>
      <c r="I38" s="12">
        <f t="shared" si="2"/>
        <v>77</v>
      </c>
      <c r="J38" s="16"/>
      <c r="K38" s="15">
        <v>29</v>
      </c>
      <c r="L38" s="8">
        <f t="shared" si="7"/>
        <v>29</v>
      </c>
      <c r="M38" s="15">
        <v>32</v>
      </c>
      <c r="N38" s="8">
        <f t="shared" si="7"/>
        <v>32</v>
      </c>
      <c r="O38" s="15" t="s">
        <v>164</v>
      </c>
      <c r="P38" s="8">
        <f t="shared" si="4"/>
        <v>77</v>
      </c>
      <c r="Q38" s="15">
        <v>26</v>
      </c>
      <c r="R38" s="8">
        <f t="shared" si="5"/>
        <v>26</v>
      </c>
    </row>
    <row r="39" spans="1:18" s="26" customFormat="1" ht="19.5" customHeight="1" thickBot="1" thickTop="1">
      <c r="A39" s="28">
        <f t="shared" si="6"/>
        <v>32</v>
      </c>
      <c r="B39" s="10" t="s">
        <v>145</v>
      </c>
      <c r="C39" s="11" t="s">
        <v>32</v>
      </c>
      <c r="D39" s="11" t="s">
        <v>24</v>
      </c>
      <c r="E39" s="11" t="s">
        <v>38</v>
      </c>
      <c r="F39" s="11">
        <v>2993</v>
      </c>
      <c r="G39" s="12">
        <f t="shared" si="0"/>
        <v>165</v>
      </c>
      <c r="H39" s="13">
        <f t="shared" si="1"/>
        <v>88</v>
      </c>
      <c r="I39" s="12">
        <f t="shared" si="2"/>
        <v>77</v>
      </c>
      <c r="J39" s="16"/>
      <c r="K39" s="15" t="s">
        <v>163</v>
      </c>
      <c r="L39" s="8">
        <f t="shared" si="7"/>
        <v>77</v>
      </c>
      <c r="M39" s="15">
        <v>27</v>
      </c>
      <c r="N39" s="8">
        <f t="shared" si="7"/>
        <v>27</v>
      </c>
      <c r="O39" s="15">
        <v>51</v>
      </c>
      <c r="P39" s="8">
        <f t="shared" si="4"/>
        <v>51</v>
      </c>
      <c r="Q39" s="15">
        <v>10</v>
      </c>
      <c r="R39" s="8">
        <f t="shared" si="5"/>
        <v>10</v>
      </c>
    </row>
    <row r="40" spans="1:18" s="26" customFormat="1" ht="19.5" customHeight="1" thickBot="1" thickTop="1">
      <c r="A40" s="28">
        <f t="shared" si="6"/>
        <v>33</v>
      </c>
      <c r="B40" s="10" t="s">
        <v>69</v>
      </c>
      <c r="C40" s="11" t="s">
        <v>32</v>
      </c>
      <c r="D40" s="11" t="s">
        <v>144</v>
      </c>
      <c r="E40" s="11" t="s">
        <v>38</v>
      </c>
      <c r="F40" s="11">
        <v>3284</v>
      </c>
      <c r="G40" s="12">
        <f t="shared" si="0"/>
        <v>136</v>
      </c>
      <c r="H40" s="13">
        <f t="shared" si="1"/>
        <v>89</v>
      </c>
      <c r="I40" s="12">
        <f t="shared" si="2"/>
        <v>47</v>
      </c>
      <c r="J40" s="14"/>
      <c r="K40" s="15">
        <v>31</v>
      </c>
      <c r="L40" s="8">
        <f aca="true" t="shared" si="8" ref="L40:N55">IF(K40="dnf",77,IF(K40="dnc",77,IF(K40="ocs",77,IF(K40="dns",77,IF(K40="raf",77,IF(K40="dsq",77,IF(K40="bfd",77,K40)))))))</f>
        <v>31</v>
      </c>
      <c r="M40" s="15">
        <v>11</v>
      </c>
      <c r="N40" s="8">
        <f t="shared" si="8"/>
        <v>11</v>
      </c>
      <c r="O40" s="15">
        <v>47</v>
      </c>
      <c r="P40" s="8">
        <f t="shared" si="4"/>
        <v>47</v>
      </c>
      <c r="Q40" s="15">
        <v>47</v>
      </c>
      <c r="R40" s="8">
        <f t="shared" si="5"/>
        <v>47</v>
      </c>
    </row>
    <row r="41" spans="1:18" s="26" customFormat="1" ht="19.5" customHeight="1" thickBot="1" thickTop="1">
      <c r="A41" s="28">
        <f t="shared" si="6"/>
        <v>34</v>
      </c>
      <c r="B41" s="10" t="s">
        <v>95</v>
      </c>
      <c r="C41" s="11" t="s">
        <v>32</v>
      </c>
      <c r="D41" s="11" t="s">
        <v>96</v>
      </c>
      <c r="E41" s="11" t="s">
        <v>34</v>
      </c>
      <c r="F41" s="11">
        <v>3258</v>
      </c>
      <c r="G41" s="12">
        <f t="shared" si="0"/>
        <v>169</v>
      </c>
      <c r="H41" s="13">
        <f t="shared" si="1"/>
        <v>92</v>
      </c>
      <c r="I41" s="12">
        <f t="shared" si="2"/>
        <v>77</v>
      </c>
      <c r="J41" s="14"/>
      <c r="K41" s="15">
        <v>7</v>
      </c>
      <c r="L41" s="8">
        <f t="shared" si="8"/>
        <v>7</v>
      </c>
      <c r="M41" s="15" t="s">
        <v>162</v>
      </c>
      <c r="N41" s="8">
        <f t="shared" si="8"/>
        <v>77</v>
      </c>
      <c r="O41" s="15" t="s">
        <v>164</v>
      </c>
      <c r="P41" s="8">
        <f t="shared" si="4"/>
        <v>77</v>
      </c>
      <c r="Q41" s="15">
        <v>8</v>
      </c>
      <c r="R41" s="8">
        <f t="shared" si="5"/>
        <v>8</v>
      </c>
    </row>
    <row r="42" spans="1:18" s="26" customFormat="1" ht="19.5" customHeight="1" thickBot="1" thickTop="1">
      <c r="A42" s="28">
        <f t="shared" si="6"/>
        <v>35</v>
      </c>
      <c r="B42" s="10" t="s">
        <v>99</v>
      </c>
      <c r="C42" s="11" t="s">
        <v>29</v>
      </c>
      <c r="D42" s="11" t="s">
        <v>141</v>
      </c>
      <c r="E42" s="11" t="s">
        <v>38</v>
      </c>
      <c r="F42" s="11">
        <v>3206</v>
      </c>
      <c r="G42" s="12">
        <f t="shared" si="0"/>
        <v>138</v>
      </c>
      <c r="H42" s="13">
        <f t="shared" si="1"/>
        <v>92</v>
      </c>
      <c r="I42" s="12">
        <f t="shared" si="2"/>
        <v>46</v>
      </c>
      <c r="J42" s="16"/>
      <c r="K42" s="15">
        <v>20</v>
      </c>
      <c r="L42" s="8">
        <f t="shared" si="8"/>
        <v>20</v>
      </c>
      <c r="M42" s="15">
        <v>29</v>
      </c>
      <c r="N42" s="8">
        <f t="shared" si="8"/>
        <v>29</v>
      </c>
      <c r="O42" s="15">
        <v>46</v>
      </c>
      <c r="P42" s="8">
        <f t="shared" si="4"/>
        <v>46</v>
      </c>
      <c r="Q42" s="15">
        <v>43</v>
      </c>
      <c r="R42" s="8">
        <f t="shared" si="5"/>
        <v>43</v>
      </c>
    </row>
    <row r="43" spans="1:18" s="26" customFormat="1" ht="19.5" customHeight="1" thickBot="1" thickTop="1">
      <c r="A43" s="28">
        <f t="shared" si="6"/>
        <v>36</v>
      </c>
      <c r="B43" s="10" t="s">
        <v>63</v>
      </c>
      <c r="C43" s="11" t="s">
        <v>32</v>
      </c>
      <c r="D43" s="11" t="s">
        <v>64</v>
      </c>
      <c r="E43" s="11" t="s">
        <v>34</v>
      </c>
      <c r="F43" s="11">
        <v>3272</v>
      </c>
      <c r="G43" s="12">
        <f t="shared" si="0"/>
        <v>171</v>
      </c>
      <c r="H43" s="13">
        <f t="shared" si="1"/>
        <v>94</v>
      </c>
      <c r="I43" s="12">
        <f t="shared" si="2"/>
        <v>77</v>
      </c>
      <c r="J43" s="14"/>
      <c r="K43" s="15" t="s">
        <v>165</v>
      </c>
      <c r="L43" s="8">
        <f t="shared" si="8"/>
        <v>77</v>
      </c>
      <c r="M43" s="15" t="s">
        <v>162</v>
      </c>
      <c r="N43" s="8">
        <f t="shared" si="8"/>
        <v>77</v>
      </c>
      <c r="O43" s="15">
        <v>5</v>
      </c>
      <c r="P43" s="8">
        <f t="shared" si="4"/>
        <v>5</v>
      </c>
      <c r="Q43" s="15">
        <v>12</v>
      </c>
      <c r="R43" s="8">
        <f t="shared" si="5"/>
        <v>12</v>
      </c>
    </row>
    <row r="44" spans="1:18" s="26" customFormat="1" ht="19.5" customHeight="1" thickBot="1" thickTop="1">
      <c r="A44" s="28">
        <f t="shared" si="6"/>
        <v>37</v>
      </c>
      <c r="B44" s="10" t="s">
        <v>65</v>
      </c>
      <c r="C44" s="11" t="s">
        <v>32</v>
      </c>
      <c r="D44" s="11" t="s">
        <v>142</v>
      </c>
      <c r="E44" s="11" t="s">
        <v>38</v>
      </c>
      <c r="F44" s="11">
        <v>3444</v>
      </c>
      <c r="G44" s="12">
        <f t="shared" si="0"/>
        <v>154</v>
      </c>
      <c r="H44" s="13">
        <f t="shared" si="1"/>
        <v>94</v>
      </c>
      <c r="I44" s="12">
        <f t="shared" si="2"/>
        <v>60</v>
      </c>
      <c r="J44" s="14"/>
      <c r="K44" s="15">
        <v>44</v>
      </c>
      <c r="L44" s="8">
        <f t="shared" si="8"/>
        <v>44</v>
      </c>
      <c r="M44" s="15">
        <v>18</v>
      </c>
      <c r="N44" s="8">
        <f t="shared" si="8"/>
        <v>18</v>
      </c>
      <c r="O44" s="15">
        <v>32</v>
      </c>
      <c r="P44" s="8">
        <f t="shared" si="4"/>
        <v>32</v>
      </c>
      <c r="Q44" s="15">
        <v>60</v>
      </c>
      <c r="R44" s="8">
        <f t="shared" si="5"/>
        <v>60</v>
      </c>
    </row>
    <row r="45" spans="1:18" s="26" customFormat="1" ht="19.5" customHeight="1" thickBot="1" thickTop="1">
      <c r="A45" s="28">
        <f t="shared" si="6"/>
        <v>38</v>
      </c>
      <c r="B45" s="10" t="s">
        <v>86</v>
      </c>
      <c r="C45" s="11" t="s">
        <v>29</v>
      </c>
      <c r="D45" s="11" t="s">
        <v>87</v>
      </c>
      <c r="E45" s="11" t="s">
        <v>43</v>
      </c>
      <c r="F45" s="11">
        <v>3314</v>
      </c>
      <c r="G45" s="12">
        <f t="shared" si="0"/>
        <v>171</v>
      </c>
      <c r="H45" s="13">
        <f t="shared" si="1"/>
        <v>94</v>
      </c>
      <c r="I45" s="12">
        <f t="shared" si="2"/>
        <v>77</v>
      </c>
      <c r="J45" s="14"/>
      <c r="K45" s="15" t="s">
        <v>165</v>
      </c>
      <c r="L45" s="8">
        <f t="shared" si="8"/>
        <v>77</v>
      </c>
      <c r="M45" s="15">
        <v>36</v>
      </c>
      <c r="N45" s="8">
        <f t="shared" si="8"/>
        <v>36</v>
      </c>
      <c r="O45" s="15">
        <v>20</v>
      </c>
      <c r="P45" s="8">
        <f t="shared" si="4"/>
        <v>20</v>
      </c>
      <c r="Q45" s="15">
        <v>38</v>
      </c>
      <c r="R45" s="8">
        <f t="shared" si="5"/>
        <v>38</v>
      </c>
    </row>
    <row r="46" spans="1:18" s="26" customFormat="1" ht="19.5" customHeight="1" thickBot="1" thickTop="1">
      <c r="A46" s="28">
        <f t="shared" si="6"/>
        <v>39</v>
      </c>
      <c r="B46" s="10" t="s">
        <v>130</v>
      </c>
      <c r="C46" s="11" t="s">
        <v>32</v>
      </c>
      <c r="D46" s="11" t="s">
        <v>33</v>
      </c>
      <c r="E46" s="11" t="s">
        <v>40</v>
      </c>
      <c r="F46" s="11">
        <v>3116</v>
      </c>
      <c r="G46" s="12">
        <f t="shared" si="0"/>
        <v>175</v>
      </c>
      <c r="H46" s="13">
        <f t="shared" si="1"/>
        <v>98</v>
      </c>
      <c r="I46" s="12">
        <f t="shared" si="2"/>
        <v>77</v>
      </c>
      <c r="J46" s="16"/>
      <c r="K46" s="15">
        <v>24</v>
      </c>
      <c r="L46" s="8">
        <f t="shared" si="8"/>
        <v>24</v>
      </c>
      <c r="M46" s="15">
        <v>15</v>
      </c>
      <c r="N46" s="8">
        <f t="shared" si="8"/>
        <v>15</v>
      </c>
      <c r="O46" s="15" t="s">
        <v>164</v>
      </c>
      <c r="P46" s="8">
        <f t="shared" si="4"/>
        <v>77</v>
      </c>
      <c r="Q46" s="15">
        <v>59</v>
      </c>
      <c r="R46" s="8">
        <f t="shared" si="5"/>
        <v>59</v>
      </c>
    </row>
    <row r="47" spans="1:18" s="26" customFormat="1" ht="19.5" customHeight="1" thickBot="1" thickTop="1">
      <c r="A47" s="28">
        <f t="shared" si="6"/>
        <v>40</v>
      </c>
      <c r="B47" s="10" t="s">
        <v>122</v>
      </c>
      <c r="C47" s="11" t="s">
        <v>29</v>
      </c>
      <c r="D47" s="11" t="s">
        <v>24</v>
      </c>
      <c r="E47" s="11" t="s">
        <v>43</v>
      </c>
      <c r="F47" s="11">
        <v>3254</v>
      </c>
      <c r="G47" s="12">
        <f t="shared" si="0"/>
        <v>168</v>
      </c>
      <c r="H47" s="13">
        <f t="shared" si="1"/>
        <v>99</v>
      </c>
      <c r="I47" s="12">
        <f t="shared" si="2"/>
        <v>69</v>
      </c>
      <c r="J47" s="16"/>
      <c r="K47" s="15">
        <v>42</v>
      </c>
      <c r="L47" s="8">
        <f t="shared" si="8"/>
        <v>42</v>
      </c>
      <c r="M47" s="15">
        <v>38</v>
      </c>
      <c r="N47" s="8">
        <f t="shared" si="8"/>
        <v>38</v>
      </c>
      <c r="O47" s="15">
        <v>19</v>
      </c>
      <c r="P47" s="8">
        <f t="shared" si="4"/>
        <v>19</v>
      </c>
      <c r="Q47" s="15">
        <v>69</v>
      </c>
      <c r="R47" s="8">
        <f t="shared" si="5"/>
        <v>69</v>
      </c>
    </row>
    <row r="48" spans="1:18" s="26" customFormat="1" ht="19.5" customHeight="1" thickBot="1" thickTop="1">
      <c r="A48" s="28">
        <f t="shared" si="6"/>
        <v>41</v>
      </c>
      <c r="B48" s="10" t="s">
        <v>19</v>
      </c>
      <c r="C48" s="11" t="s">
        <v>20</v>
      </c>
      <c r="D48" s="11" t="s">
        <v>21</v>
      </c>
      <c r="E48" s="11" t="s">
        <v>22</v>
      </c>
      <c r="F48" s="11">
        <v>3065</v>
      </c>
      <c r="G48" s="12">
        <f t="shared" si="0"/>
        <v>179</v>
      </c>
      <c r="H48" s="13">
        <f t="shared" si="1"/>
        <v>102</v>
      </c>
      <c r="I48" s="12">
        <f t="shared" si="2"/>
        <v>77</v>
      </c>
      <c r="J48" s="16"/>
      <c r="K48" s="15">
        <v>38</v>
      </c>
      <c r="L48" s="8">
        <f t="shared" si="8"/>
        <v>38</v>
      </c>
      <c r="M48" s="15">
        <v>41</v>
      </c>
      <c r="N48" s="8">
        <f t="shared" si="8"/>
        <v>41</v>
      </c>
      <c r="O48" s="15" t="s">
        <v>164</v>
      </c>
      <c r="P48" s="8">
        <f t="shared" si="4"/>
        <v>77</v>
      </c>
      <c r="Q48" s="15">
        <v>23</v>
      </c>
      <c r="R48" s="8">
        <f t="shared" si="5"/>
        <v>23</v>
      </c>
    </row>
    <row r="49" spans="1:18" s="26" customFormat="1" ht="19.5" customHeight="1" thickBot="1" thickTop="1">
      <c r="A49" s="28">
        <f t="shared" si="6"/>
        <v>42</v>
      </c>
      <c r="B49" s="10" t="s">
        <v>160</v>
      </c>
      <c r="C49" s="11" t="s">
        <v>29</v>
      </c>
      <c r="D49" s="11" t="s">
        <v>24</v>
      </c>
      <c r="E49" s="11" t="s">
        <v>34</v>
      </c>
      <c r="F49" s="11">
        <v>3364</v>
      </c>
      <c r="G49" s="12">
        <f t="shared" si="0"/>
        <v>182</v>
      </c>
      <c r="H49" s="13">
        <f t="shared" si="1"/>
        <v>105</v>
      </c>
      <c r="I49" s="12">
        <f t="shared" si="2"/>
        <v>77</v>
      </c>
      <c r="J49" s="16"/>
      <c r="K49" s="15" t="s">
        <v>165</v>
      </c>
      <c r="L49" s="8">
        <f t="shared" si="8"/>
        <v>77</v>
      </c>
      <c r="M49" s="15">
        <v>12</v>
      </c>
      <c r="N49" s="8">
        <f t="shared" si="8"/>
        <v>12</v>
      </c>
      <c r="O49" s="15">
        <v>49</v>
      </c>
      <c r="P49" s="8">
        <f t="shared" si="4"/>
        <v>49</v>
      </c>
      <c r="Q49" s="15">
        <v>44</v>
      </c>
      <c r="R49" s="8">
        <f t="shared" si="5"/>
        <v>44</v>
      </c>
    </row>
    <row r="50" spans="1:18" s="26" customFormat="1" ht="19.5" customHeight="1" thickBot="1" thickTop="1">
      <c r="A50" s="28">
        <f t="shared" si="6"/>
        <v>43</v>
      </c>
      <c r="B50" s="10" t="s">
        <v>159</v>
      </c>
      <c r="C50" s="11" t="s">
        <v>20</v>
      </c>
      <c r="D50" s="11" t="s">
        <v>24</v>
      </c>
      <c r="E50" s="11" t="s">
        <v>34</v>
      </c>
      <c r="F50" s="11">
        <v>3111</v>
      </c>
      <c r="G50" s="12">
        <f t="shared" si="0"/>
        <v>182</v>
      </c>
      <c r="H50" s="13">
        <f t="shared" si="1"/>
        <v>105</v>
      </c>
      <c r="I50" s="12">
        <f t="shared" si="2"/>
        <v>77</v>
      </c>
      <c r="J50" s="14"/>
      <c r="K50" s="15" t="s">
        <v>165</v>
      </c>
      <c r="L50" s="8">
        <f t="shared" si="8"/>
        <v>77</v>
      </c>
      <c r="M50" s="15">
        <v>28</v>
      </c>
      <c r="N50" s="8">
        <f t="shared" si="8"/>
        <v>28</v>
      </c>
      <c r="O50" s="15">
        <v>27</v>
      </c>
      <c r="P50" s="8">
        <f t="shared" si="4"/>
        <v>27</v>
      </c>
      <c r="Q50" s="15">
        <v>50</v>
      </c>
      <c r="R50" s="8">
        <f t="shared" si="5"/>
        <v>50</v>
      </c>
    </row>
    <row r="51" spans="1:18" s="26" customFormat="1" ht="19.5" customHeight="1" thickBot="1" thickTop="1">
      <c r="A51" s="28">
        <f t="shared" si="6"/>
        <v>44</v>
      </c>
      <c r="B51" s="10" t="s">
        <v>121</v>
      </c>
      <c r="C51" s="11" t="s">
        <v>20</v>
      </c>
      <c r="D51" s="11" t="s">
        <v>24</v>
      </c>
      <c r="E51" s="11" t="s">
        <v>43</v>
      </c>
      <c r="F51" s="11">
        <v>2909</v>
      </c>
      <c r="G51" s="12">
        <f t="shared" si="0"/>
        <v>158</v>
      </c>
      <c r="H51" s="13">
        <f t="shared" si="1"/>
        <v>107</v>
      </c>
      <c r="I51" s="12">
        <f t="shared" si="2"/>
        <v>51</v>
      </c>
      <c r="J51" s="14"/>
      <c r="K51" s="15">
        <v>51</v>
      </c>
      <c r="L51" s="8">
        <f t="shared" si="8"/>
        <v>51</v>
      </c>
      <c r="M51" s="15">
        <v>35</v>
      </c>
      <c r="N51" s="8">
        <f t="shared" si="8"/>
        <v>35</v>
      </c>
      <c r="O51" s="15">
        <v>36</v>
      </c>
      <c r="P51" s="8">
        <f t="shared" si="4"/>
        <v>36</v>
      </c>
      <c r="Q51" s="15">
        <v>36</v>
      </c>
      <c r="R51" s="8">
        <f t="shared" si="5"/>
        <v>36</v>
      </c>
    </row>
    <row r="52" spans="1:18" s="26" customFormat="1" ht="19.5" customHeight="1" thickBot="1" thickTop="1">
      <c r="A52" s="28">
        <f t="shared" si="6"/>
        <v>45</v>
      </c>
      <c r="B52" s="10" t="s">
        <v>146</v>
      </c>
      <c r="C52" s="11" t="s">
        <v>29</v>
      </c>
      <c r="D52" s="11" t="s">
        <v>24</v>
      </c>
      <c r="E52" s="11" t="s">
        <v>38</v>
      </c>
      <c r="F52" s="11">
        <v>2949</v>
      </c>
      <c r="G52" s="12">
        <f t="shared" si="0"/>
        <v>185</v>
      </c>
      <c r="H52" s="13">
        <f t="shared" si="1"/>
        <v>108</v>
      </c>
      <c r="I52" s="12">
        <f t="shared" si="2"/>
        <v>77</v>
      </c>
      <c r="J52" s="14"/>
      <c r="K52" s="15">
        <v>37</v>
      </c>
      <c r="L52" s="8">
        <f t="shared" si="8"/>
        <v>37</v>
      </c>
      <c r="M52" s="15">
        <v>39</v>
      </c>
      <c r="N52" s="8">
        <f t="shared" si="8"/>
        <v>39</v>
      </c>
      <c r="O52" s="15" t="s">
        <v>164</v>
      </c>
      <c r="P52" s="8">
        <f t="shared" si="4"/>
        <v>77</v>
      </c>
      <c r="Q52" s="15">
        <v>32</v>
      </c>
      <c r="R52" s="8">
        <f t="shared" si="5"/>
        <v>32</v>
      </c>
    </row>
    <row r="53" spans="1:18" s="26" customFormat="1" ht="19.5" customHeight="1" thickBot="1" thickTop="1">
      <c r="A53" s="28">
        <f t="shared" si="6"/>
        <v>46</v>
      </c>
      <c r="B53" s="10" t="s">
        <v>103</v>
      </c>
      <c r="C53" s="11" t="s">
        <v>56</v>
      </c>
      <c r="D53" s="11" t="s">
        <v>158</v>
      </c>
      <c r="E53" s="11" t="s">
        <v>34</v>
      </c>
      <c r="F53" s="11">
        <v>3033</v>
      </c>
      <c r="G53" s="12">
        <f t="shared" si="0"/>
        <v>188</v>
      </c>
      <c r="H53" s="13">
        <f t="shared" si="1"/>
        <v>111</v>
      </c>
      <c r="I53" s="12">
        <f t="shared" si="2"/>
        <v>77</v>
      </c>
      <c r="J53" s="14"/>
      <c r="K53" s="15" t="s">
        <v>165</v>
      </c>
      <c r="L53" s="8">
        <f t="shared" si="8"/>
        <v>77</v>
      </c>
      <c r="M53" s="15">
        <v>19</v>
      </c>
      <c r="N53" s="8">
        <f t="shared" si="8"/>
        <v>19</v>
      </c>
      <c r="O53" s="15" t="s">
        <v>164</v>
      </c>
      <c r="P53" s="8">
        <f t="shared" si="4"/>
        <v>77</v>
      </c>
      <c r="Q53" s="15">
        <v>15</v>
      </c>
      <c r="R53" s="8">
        <f t="shared" si="5"/>
        <v>15</v>
      </c>
    </row>
    <row r="54" spans="1:18" s="26" customFormat="1" ht="19.5" customHeight="1" thickBot="1" thickTop="1">
      <c r="A54" s="28">
        <f t="shared" si="6"/>
        <v>47</v>
      </c>
      <c r="B54" s="10" t="s">
        <v>25</v>
      </c>
      <c r="C54" s="11" t="s">
        <v>20</v>
      </c>
      <c r="D54" s="11" t="s">
        <v>24</v>
      </c>
      <c r="E54" s="11" t="s">
        <v>22</v>
      </c>
      <c r="F54" s="11">
        <v>3086</v>
      </c>
      <c r="G54" s="12">
        <f t="shared" si="0"/>
        <v>189</v>
      </c>
      <c r="H54" s="13">
        <f t="shared" si="1"/>
        <v>112</v>
      </c>
      <c r="I54" s="12">
        <f t="shared" si="2"/>
        <v>77</v>
      </c>
      <c r="J54" s="14"/>
      <c r="K54" s="15">
        <v>33</v>
      </c>
      <c r="L54" s="8">
        <f t="shared" si="8"/>
        <v>33</v>
      </c>
      <c r="M54" s="15">
        <v>34</v>
      </c>
      <c r="N54" s="8">
        <f t="shared" si="8"/>
        <v>34</v>
      </c>
      <c r="O54" s="15" t="s">
        <v>164</v>
      </c>
      <c r="P54" s="8">
        <f t="shared" si="4"/>
        <v>77</v>
      </c>
      <c r="Q54" s="15">
        <v>45</v>
      </c>
      <c r="R54" s="8">
        <f t="shared" si="5"/>
        <v>45</v>
      </c>
    </row>
    <row r="55" spans="1:18" s="26" customFormat="1" ht="19.5" customHeight="1" thickBot="1" thickTop="1">
      <c r="A55" s="28">
        <f t="shared" si="6"/>
        <v>48</v>
      </c>
      <c r="B55" s="10" t="s">
        <v>48</v>
      </c>
      <c r="C55" s="11" t="s">
        <v>32</v>
      </c>
      <c r="D55" s="11" t="s">
        <v>133</v>
      </c>
      <c r="E55" s="11" t="s">
        <v>43</v>
      </c>
      <c r="F55" s="11">
        <v>3337</v>
      </c>
      <c r="G55" s="12">
        <f t="shared" si="0"/>
        <v>190</v>
      </c>
      <c r="H55" s="13">
        <f t="shared" si="1"/>
        <v>113</v>
      </c>
      <c r="I55" s="12">
        <f t="shared" si="2"/>
        <v>77</v>
      </c>
      <c r="J55" s="16"/>
      <c r="K55" s="15" t="s">
        <v>165</v>
      </c>
      <c r="L55" s="8">
        <f t="shared" si="8"/>
        <v>77</v>
      </c>
      <c r="M55" s="15">
        <v>31</v>
      </c>
      <c r="N55" s="8">
        <f t="shared" si="8"/>
        <v>31</v>
      </c>
      <c r="O55" s="15" t="s">
        <v>164</v>
      </c>
      <c r="P55" s="8">
        <f t="shared" si="4"/>
        <v>77</v>
      </c>
      <c r="Q55" s="15">
        <v>5</v>
      </c>
      <c r="R55" s="8">
        <f t="shared" si="5"/>
        <v>5</v>
      </c>
    </row>
    <row r="56" spans="1:18" s="26" customFormat="1" ht="19.5" customHeight="1" thickBot="1" thickTop="1">
      <c r="A56" s="28">
        <f t="shared" si="6"/>
        <v>49</v>
      </c>
      <c r="B56" s="10" t="s">
        <v>88</v>
      </c>
      <c r="C56" s="11" t="s">
        <v>32</v>
      </c>
      <c r="D56" s="11" t="s">
        <v>89</v>
      </c>
      <c r="E56" s="11" t="s">
        <v>43</v>
      </c>
      <c r="F56" s="11">
        <v>3016</v>
      </c>
      <c r="G56" s="12">
        <f t="shared" si="0"/>
        <v>169</v>
      </c>
      <c r="H56" s="13">
        <f t="shared" si="1"/>
        <v>113</v>
      </c>
      <c r="I56" s="12">
        <f t="shared" si="2"/>
        <v>56</v>
      </c>
      <c r="J56" s="14"/>
      <c r="K56" s="15">
        <v>36</v>
      </c>
      <c r="L56" s="8">
        <f aca="true" t="shared" si="9" ref="L56:N71">IF(K56="dnf",77,IF(K56="dnc",77,IF(K56="ocs",77,IF(K56="dns",77,IF(K56="raf",77,IF(K56="dsq",77,IF(K56="bfd",77,K56)))))))</f>
        <v>36</v>
      </c>
      <c r="M56" s="15">
        <v>56</v>
      </c>
      <c r="N56" s="8">
        <f>IF(M56="dnf",77,IF(M56="dnc",77,IF(M56="ocs",77,IF(M56="dns",77,IF(M56="raf",77,IF(M56="dsq",77,IF(M56="bfd",77,M56)))))))</f>
        <v>56</v>
      </c>
      <c r="O56" s="15">
        <v>26</v>
      </c>
      <c r="P56" s="8">
        <f t="shared" si="4"/>
        <v>26</v>
      </c>
      <c r="Q56" s="15">
        <v>51</v>
      </c>
      <c r="R56" s="8">
        <f t="shared" si="5"/>
        <v>51</v>
      </c>
    </row>
    <row r="57" spans="1:18" s="26" customFormat="1" ht="19.5" customHeight="1" thickBot="1" thickTop="1">
      <c r="A57" s="28">
        <f t="shared" si="6"/>
        <v>50</v>
      </c>
      <c r="B57" s="10" t="s">
        <v>147</v>
      </c>
      <c r="C57" s="11" t="s">
        <v>29</v>
      </c>
      <c r="D57" s="11" t="s">
        <v>148</v>
      </c>
      <c r="E57" s="11" t="s">
        <v>34</v>
      </c>
      <c r="F57" s="11">
        <v>3257</v>
      </c>
      <c r="G57" s="12">
        <f t="shared" si="0"/>
        <v>180</v>
      </c>
      <c r="H57" s="13">
        <f t="shared" si="1"/>
        <v>115</v>
      </c>
      <c r="I57" s="12">
        <f t="shared" si="2"/>
        <v>65</v>
      </c>
      <c r="J57" s="16"/>
      <c r="K57" s="15">
        <v>39</v>
      </c>
      <c r="L57" s="8">
        <f t="shared" si="9"/>
        <v>39</v>
      </c>
      <c r="M57" s="15">
        <v>46</v>
      </c>
      <c r="N57" s="8">
        <f>IF(M57="dnf",77,IF(M57="dnc",77,IF(M57="ocs",77,IF(M57="dns",77,IF(M57="raf",77,IF(M57="dsq",77,IF(M57="bfd",77,M57)))))))</f>
        <v>46</v>
      </c>
      <c r="O57" s="15">
        <v>30</v>
      </c>
      <c r="P57" s="8">
        <f t="shared" si="4"/>
        <v>30</v>
      </c>
      <c r="Q57" s="15">
        <v>65</v>
      </c>
      <c r="R57" s="8">
        <f t="shared" si="5"/>
        <v>65</v>
      </c>
    </row>
    <row r="58" spans="1:18" s="26" customFormat="1" ht="19.5" customHeight="1" thickBot="1" thickTop="1">
      <c r="A58" s="28">
        <f t="shared" si="6"/>
        <v>51</v>
      </c>
      <c r="B58" s="10" t="s">
        <v>134</v>
      </c>
      <c r="C58" s="11" t="s">
        <v>29</v>
      </c>
      <c r="D58" s="11" t="s">
        <v>135</v>
      </c>
      <c r="E58" s="11" t="s">
        <v>43</v>
      </c>
      <c r="F58" s="11">
        <v>2838</v>
      </c>
      <c r="G58" s="12">
        <f t="shared" si="0"/>
        <v>194</v>
      </c>
      <c r="H58" s="13">
        <f t="shared" si="1"/>
        <v>117</v>
      </c>
      <c r="I58" s="15">
        <f t="shared" si="2"/>
        <v>77</v>
      </c>
      <c r="J58" s="16"/>
      <c r="K58" s="15">
        <v>30</v>
      </c>
      <c r="L58" s="8">
        <f t="shared" si="9"/>
        <v>30</v>
      </c>
      <c r="M58" s="15" t="s">
        <v>164</v>
      </c>
      <c r="N58" s="8">
        <f>IF(M58="dnf",77,IF(M58="dnc",77,IF(M58="ocs",77,IF(M58="dns",77,IF(M58="raf",77,IF(M58="dsq",77,IF(M58="bfd",77,M58)))))))</f>
        <v>77</v>
      </c>
      <c r="O58" s="15">
        <v>41</v>
      </c>
      <c r="P58" s="8">
        <f t="shared" si="4"/>
        <v>41</v>
      </c>
      <c r="Q58" s="15">
        <v>46</v>
      </c>
      <c r="R58" s="8">
        <f t="shared" si="5"/>
        <v>46</v>
      </c>
    </row>
    <row r="59" spans="1:18" s="26" customFormat="1" ht="19.5" customHeight="1" thickBot="1" thickTop="1">
      <c r="A59" s="28">
        <f t="shared" si="6"/>
        <v>52</v>
      </c>
      <c r="B59" s="10" t="s">
        <v>136</v>
      </c>
      <c r="C59" s="11" t="s">
        <v>29</v>
      </c>
      <c r="D59" s="11" t="s">
        <v>137</v>
      </c>
      <c r="E59" s="11" t="s">
        <v>38</v>
      </c>
      <c r="F59" s="11">
        <v>3285</v>
      </c>
      <c r="G59" s="12">
        <f t="shared" si="0"/>
        <v>187</v>
      </c>
      <c r="H59" s="13">
        <f t="shared" si="1"/>
        <v>124</v>
      </c>
      <c r="I59" s="12">
        <f t="shared" si="2"/>
        <v>63</v>
      </c>
      <c r="J59" s="14"/>
      <c r="K59" s="15">
        <v>34</v>
      </c>
      <c r="L59" s="8">
        <f t="shared" si="9"/>
        <v>34</v>
      </c>
      <c r="M59" s="15">
        <v>51</v>
      </c>
      <c r="N59" s="8">
        <f t="shared" si="9"/>
        <v>51</v>
      </c>
      <c r="O59" s="15">
        <v>39</v>
      </c>
      <c r="P59" s="8">
        <f t="shared" si="4"/>
        <v>39</v>
      </c>
      <c r="Q59" s="15">
        <v>63</v>
      </c>
      <c r="R59" s="8">
        <f t="shared" si="5"/>
        <v>63</v>
      </c>
    </row>
    <row r="60" spans="1:18" s="26" customFormat="1" ht="19.5" customHeight="1" thickBot="1" thickTop="1">
      <c r="A60" s="28">
        <f t="shared" si="6"/>
        <v>53</v>
      </c>
      <c r="B60" s="10" t="s">
        <v>108</v>
      </c>
      <c r="C60" s="11" t="s">
        <v>29</v>
      </c>
      <c r="D60" s="11" t="s">
        <v>124</v>
      </c>
      <c r="E60" s="11" t="s">
        <v>78</v>
      </c>
      <c r="F60" s="11">
        <v>3342</v>
      </c>
      <c r="G60" s="12">
        <f t="shared" si="0"/>
        <v>205</v>
      </c>
      <c r="H60" s="13">
        <f t="shared" si="1"/>
        <v>128</v>
      </c>
      <c r="I60" s="12">
        <f t="shared" si="2"/>
        <v>77</v>
      </c>
      <c r="J60" s="14"/>
      <c r="K60" s="15" t="s">
        <v>165</v>
      </c>
      <c r="L60" s="8">
        <f t="shared" si="9"/>
        <v>77</v>
      </c>
      <c r="M60" s="15">
        <v>43</v>
      </c>
      <c r="N60" s="8">
        <f t="shared" si="9"/>
        <v>43</v>
      </c>
      <c r="O60" s="15">
        <v>50</v>
      </c>
      <c r="P60" s="8">
        <f t="shared" si="4"/>
        <v>50</v>
      </c>
      <c r="Q60" s="15">
        <v>35</v>
      </c>
      <c r="R60" s="8">
        <f t="shared" si="5"/>
        <v>35</v>
      </c>
    </row>
    <row r="61" spans="1:18" s="26" customFormat="1" ht="19.5" customHeight="1" thickBot="1" thickTop="1">
      <c r="A61" s="28">
        <f t="shared" si="6"/>
        <v>54</v>
      </c>
      <c r="B61" s="10" t="s">
        <v>170</v>
      </c>
      <c r="C61" s="11" t="s">
        <v>29</v>
      </c>
      <c r="D61" s="11" t="s">
        <v>24</v>
      </c>
      <c r="E61" s="11" t="s">
        <v>34</v>
      </c>
      <c r="F61" s="11">
        <v>3392</v>
      </c>
      <c r="G61" s="12">
        <f t="shared" si="0"/>
        <v>187</v>
      </c>
      <c r="H61" s="13">
        <f t="shared" si="1"/>
        <v>129</v>
      </c>
      <c r="I61" s="12">
        <f t="shared" si="2"/>
        <v>58</v>
      </c>
      <c r="J61" s="14"/>
      <c r="K61" s="15">
        <v>43</v>
      </c>
      <c r="L61" s="8">
        <f t="shared" si="9"/>
        <v>43</v>
      </c>
      <c r="M61" s="15">
        <v>49</v>
      </c>
      <c r="N61" s="8">
        <f t="shared" si="9"/>
        <v>49</v>
      </c>
      <c r="O61" s="15">
        <v>37</v>
      </c>
      <c r="P61" s="8">
        <f t="shared" si="4"/>
        <v>37</v>
      </c>
      <c r="Q61" s="15">
        <v>58</v>
      </c>
      <c r="R61" s="8">
        <f t="shared" si="5"/>
        <v>58</v>
      </c>
    </row>
    <row r="62" spans="1:18" s="26" customFormat="1" ht="19.5" customHeight="1" thickBot="1" thickTop="1">
      <c r="A62" s="28">
        <f t="shared" si="6"/>
        <v>55</v>
      </c>
      <c r="B62" s="10" t="s">
        <v>72</v>
      </c>
      <c r="C62" s="11" t="s">
        <v>29</v>
      </c>
      <c r="D62" s="11" t="s">
        <v>140</v>
      </c>
      <c r="E62" s="11" t="s">
        <v>38</v>
      </c>
      <c r="F62" s="11">
        <v>3339</v>
      </c>
      <c r="G62" s="12">
        <f t="shared" si="0"/>
        <v>211</v>
      </c>
      <c r="H62" s="13">
        <f t="shared" si="1"/>
        <v>134</v>
      </c>
      <c r="I62" s="12">
        <f t="shared" si="2"/>
        <v>77</v>
      </c>
      <c r="J62" s="14"/>
      <c r="K62" s="15" t="s">
        <v>163</v>
      </c>
      <c r="L62" s="8">
        <f t="shared" si="9"/>
        <v>77</v>
      </c>
      <c r="M62" s="15">
        <v>50</v>
      </c>
      <c r="N62" s="8">
        <f t="shared" si="9"/>
        <v>50</v>
      </c>
      <c r="O62" s="15">
        <v>22</v>
      </c>
      <c r="P62" s="8">
        <f t="shared" si="4"/>
        <v>22</v>
      </c>
      <c r="Q62" s="15">
        <v>62</v>
      </c>
      <c r="R62" s="8">
        <f t="shared" si="5"/>
        <v>62</v>
      </c>
    </row>
    <row r="63" spans="1:18" s="26" customFormat="1" ht="19.5" customHeight="1" thickBot="1" thickTop="1">
      <c r="A63" s="28">
        <f t="shared" si="6"/>
        <v>56</v>
      </c>
      <c r="B63" s="10" t="s">
        <v>79</v>
      </c>
      <c r="C63" s="11" t="s">
        <v>32</v>
      </c>
      <c r="D63" s="11" t="s">
        <v>80</v>
      </c>
      <c r="E63" s="11" t="s">
        <v>78</v>
      </c>
      <c r="F63" s="11">
        <v>2988</v>
      </c>
      <c r="G63" s="12">
        <f t="shared" si="0"/>
        <v>215</v>
      </c>
      <c r="H63" s="13">
        <f t="shared" si="1"/>
        <v>138</v>
      </c>
      <c r="I63" s="12">
        <f t="shared" si="2"/>
        <v>77</v>
      </c>
      <c r="J63" s="14"/>
      <c r="K63" s="15" t="s">
        <v>165</v>
      </c>
      <c r="L63" s="8">
        <f t="shared" si="9"/>
        <v>77</v>
      </c>
      <c r="M63" s="15">
        <v>24</v>
      </c>
      <c r="N63" s="8">
        <f t="shared" si="9"/>
        <v>24</v>
      </c>
      <c r="O63" s="15" t="s">
        <v>164</v>
      </c>
      <c r="P63" s="8">
        <f t="shared" si="4"/>
        <v>77</v>
      </c>
      <c r="Q63" s="15">
        <v>37</v>
      </c>
      <c r="R63" s="8">
        <f t="shared" si="5"/>
        <v>37</v>
      </c>
    </row>
    <row r="64" spans="1:18" s="26" customFormat="1" ht="19.5" customHeight="1" thickBot="1" thickTop="1">
      <c r="A64" s="28">
        <f t="shared" si="6"/>
        <v>57</v>
      </c>
      <c r="B64" s="10" t="s">
        <v>129</v>
      </c>
      <c r="C64" s="11" t="s">
        <v>56</v>
      </c>
      <c r="D64" s="11" t="s">
        <v>24</v>
      </c>
      <c r="E64" s="11" t="s">
        <v>40</v>
      </c>
      <c r="F64" s="11">
        <v>3153</v>
      </c>
      <c r="G64" s="12">
        <f t="shared" si="0"/>
        <v>215</v>
      </c>
      <c r="H64" s="13">
        <f t="shared" si="1"/>
        <v>138</v>
      </c>
      <c r="I64" s="12">
        <f t="shared" si="2"/>
        <v>77</v>
      </c>
      <c r="J64" s="16"/>
      <c r="K64" s="15">
        <v>45</v>
      </c>
      <c r="L64" s="8">
        <f t="shared" si="9"/>
        <v>45</v>
      </c>
      <c r="M64" s="15">
        <v>40</v>
      </c>
      <c r="N64" s="8">
        <f t="shared" si="9"/>
        <v>40</v>
      </c>
      <c r="O64" s="15" t="s">
        <v>164</v>
      </c>
      <c r="P64" s="8">
        <f t="shared" si="4"/>
        <v>77</v>
      </c>
      <c r="Q64" s="15">
        <v>53</v>
      </c>
      <c r="R64" s="8">
        <f t="shared" si="5"/>
        <v>53</v>
      </c>
    </row>
    <row r="65" spans="1:18" s="26" customFormat="1" ht="19.5" customHeight="1" thickBot="1" thickTop="1">
      <c r="A65" s="28">
        <f t="shared" si="6"/>
        <v>58</v>
      </c>
      <c r="B65" s="10" t="s">
        <v>100</v>
      </c>
      <c r="C65" s="11" t="s">
        <v>29</v>
      </c>
      <c r="D65" s="11" t="s">
        <v>101</v>
      </c>
      <c r="E65" s="11" t="s">
        <v>34</v>
      </c>
      <c r="F65" s="11">
        <v>2953</v>
      </c>
      <c r="G65" s="12">
        <f t="shared" si="0"/>
        <v>209</v>
      </c>
      <c r="H65" s="13">
        <f t="shared" si="1"/>
        <v>141</v>
      </c>
      <c r="I65" s="12">
        <f t="shared" si="2"/>
        <v>68</v>
      </c>
      <c r="J65" s="16"/>
      <c r="K65" s="15">
        <v>41</v>
      </c>
      <c r="L65" s="8">
        <f t="shared" si="9"/>
        <v>41</v>
      </c>
      <c r="M65" s="15">
        <v>58</v>
      </c>
      <c r="N65" s="8">
        <f t="shared" si="9"/>
        <v>58</v>
      </c>
      <c r="O65" s="15">
        <v>42</v>
      </c>
      <c r="P65" s="8">
        <f t="shared" si="4"/>
        <v>42</v>
      </c>
      <c r="Q65" s="15">
        <v>68</v>
      </c>
      <c r="R65" s="8">
        <f t="shared" si="5"/>
        <v>68</v>
      </c>
    </row>
    <row r="66" spans="1:18" s="26" customFormat="1" ht="19.5" customHeight="1" thickBot="1" thickTop="1">
      <c r="A66" s="28">
        <f t="shared" si="6"/>
        <v>59</v>
      </c>
      <c r="B66" s="10" t="s">
        <v>113</v>
      </c>
      <c r="C66" s="11" t="s">
        <v>29</v>
      </c>
      <c r="D66" s="11" t="s">
        <v>125</v>
      </c>
      <c r="E66" s="11" t="s">
        <v>40</v>
      </c>
      <c r="F66" s="11">
        <v>2597</v>
      </c>
      <c r="G66" s="12">
        <f t="shared" si="0"/>
        <v>223</v>
      </c>
      <c r="H66" s="13">
        <f t="shared" si="1"/>
        <v>146</v>
      </c>
      <c r="I66" s="15">
        <f t="shared" si="2"/>
        <v>77</v>
      </c>
      <c r="J66" s="16"/>
      <c r="K66" s="15">
        <v>47</v>
      </c>
      <c r="L66" s="8">
        <f t="shared" si="9"/>
        <v>47</v>
      </c>
      <c r="M66" s="15">
        <v>57</v>
      </c>
      <c r="N66" s="8">
        <f t="shared" si="9"/>
        <v>57</v>
      </c>
      <c r="O66" s="15" t="s">
        <v>164</v>
      </c>
      <c r="P66" s="8">
        <f t="shared" si="4"/>
        <v>77</v>
      </c>
      <c r="Q66" s="15">
        <v>42</v>
      </c>
      <c r="R66" s="8">
        <f t="shared" si="5"/>
        <v>42</v>
      </c>
    </row>
    <row r="67" spans="1:18" s="26" customFormat="1" ht="19.5" customHeight="1" thickBot="1" thickTop="1">
      <c r="A67" s="28">
        <f t="shared" si="6"/>
        <v>60</v>
      </c>
      <c r="B67" s="10" t="s">
        <v>104</v>
      </c>
      <c r="C67" s="11" t="s">
        <v>29</v>
      </c>
      <c r="D67" s="11" t="s">
        <v>105</v>
      </c>
      <c r="E67" s="11" t="s">
        <v>43</v>
      </c>
      <c r="F67" s="11">
        <v>2952</v>
      </c>
      <c r="G67" s="12">
        <f t="shared" si="0"/>
        <v>225</v>
      </c>
      <c r="H67" s="13">
        <f t="shared" si="1"/>
        <v>148</v>
      </c>
      <c r="I67" s="12">
        <f t="shared" si="2"/>
        <v>77</v>
      </c>
      <c r="J67" s="16"/>
      <c r="K67" s="15">
        <v>40</v>
      </c>
      <c r="L67" s="8">
        <f t="shared" si="9"/>
        <v>40</v>
      </c>
      <c r="M67" s="15">
        <v>59</v>
      </c>
      <c r="N67" s="8">
        <f t="shared" si="9"/>
        <v>59</v>
      </c>
      <c r="O67" s="15" t="s">
        <v>164</v>
      </c>
      <c r="P67" s="8">
        <f t="shared" si="4"/>
        <v>77</v>
      </c>
      <c r="Q67" s="15">
        <v>49</v>
      </c>
      <c r="R67" s="8">
        <f t="shared" si="5"/>
        <v>49</v>
      </c>
    </row>
    <row r="68" spans="1:18" s="26" customFormat="1" ht="19.5" customHeight="1" thickBot="1" thickTop="1">
      <c r="A68" s="28">
        <f t="shared" si="6"/>
        <v>61</v>
      </c>
      <c r="B68" s="10" t="s">
        <v>127</v>
      </c>
      <c r="C68" s="11" t="s">
        <v>53</v>
      </c>
      <c r="D68" s="11" t="s">
        <v>128</v>
      </c>
      <c r="E68" s="11" t="s">
        <v>40</v>
      </c>
      <c r="F68" s="11">
        <v>1694</v>
      </c>
      <c r="G68" s="12">
        <f t="shared" si="0"/>
        <v>227</v>
      </c>
      <c r="H68" s="13">
        <f t="shared" si="1"/>
        <v>150</v>
      </c>
      <c r="I68" s="15">
        <f t="shared" si="2"/>
        <v>77</v>
      </c>
      <c r="J68" s="16"/>
      <c r="K68" s="15">
        <v>49</v>
      </c>
      <c r="L68" s="8">
        <f t="shared" si="9"/>
        <v>49</v>
      </c>
      <c r="M68" s="15">
        <v>45</v>
      </c>
      <c r="N68" s="8">
        <f t="shared" si="9"/>
        <v>45</v>
      </c>
      <c r="O68" s="15" t="s">
        <v>164</v>
      </c>
      <c r="P68" s="8">
        <f t="shared" si="4"/>
        <v>77</v>
      </c>
      <c r="Q68" s="15">
        <v>56</v>
      </c>
      <c r="R68" s="8">
        <f t="shared" si="5"/>
        <v>56</v>
      </c>
    </row>
    <row r="69" spans="1:18" s="26" customFormat="1" ht="19.5" customHeight="1" thickBot="1" thickTop="1">
      <c r="A69" s="28">
        <f t="shared" si="6"/>
        <v>62</v>
      </c>
      <c r="B69" s="10" t="s">
        <v>28</v>
      </c>
      <c r="C69" s="11" t="s">
        <v>29</v>
      </c>
      <c r="D69" s="11" t="s">
        <v>30</v>
      </c>
      <c r="E69" s="11" t="s">
        <v>22</v>
      </c>
      <c r="F69" s="11">
        <v>3248</v>
      </c>
      <c r="G69" s="12">
        <f t="shared" si="0"/>
        <v>230</v>
      </c>
      <c r="H69" s="13">
        <f t="shared" si="1"/>
        <v>153</v>
      </c>
      <c r="I69" s="12">
        <f t="shared" si="2"/>
        <v>77</v>
      </c>
      <c r="J69" s="16"/>
      <c r="K69" s="15" t="s">
        <v>163</v>
      </c>
      <c r="L69" s="8">
        <f t="shared" si="9"/>
        <v>77</v>
      </c>
      <c r="M69" s="15" t="s">
        <v>163</v>
      </c>
      <c r="N69" s="8">
        <f t="shared" si="9"/>
        <v>77</v>
      </c>
      <c r="O69" s="15">
        <v>28</v>
      </c>
      <c r="P69" s="8">
        <f t="shared" si="4"/>
        <v>28</v>
      </c>
      <c r="Q69" s="15">
        <v>48</v>
      </c>
      <c r="R69" s="8">
        <f t="shared" si="5"/>
        <v>48</v>
      </c>
    </row>
    <row r="70" spans="1:18" s="26" customFormat="1" ht="19.5" customHeight="1" thickBot="1" thickTop="1">
      <c r="A70" s="28">
        <f t="shared" si="6"/>
        <v>63</v>
      </c>
      <c r="B70" s="10" t="s">
        <v>26</v>
      </c>
      <c r="C70" s="11" t="s">
        <v>20</v>
      </c>
      <c r="D70" s="11" t="s">
        <v>27</v>
      </c>
      <c r="E70" s="11" t="s">
        <v>22</v>
      </c>
      <c r="F70" s="11">
        <v>3386</v>
      </c>
      <c r="G70" s="12">
        <f t="shared" si="0"/>
        <v>236</v>
      </c>
      <c r="H70" s="13">
        <f t="shared" si="1"/>
        <v>159</v>
      </c>
      <c r="I70" s="12">
        <f t="shared" si="2"/>
        <v>77</v>
      </c>
      <c r="J70" s="16"/>
      <c r="K70" s="15">
        <v>28</v>
      </c>
      <c r="L70" s="8">
        <f t="shared" si="9"/>
        <v>28</v>
      </c>
      <c r="M70" s="15" t="s">
        <v>162</v>
      </c>
      <c r="N70" s="8">
        <f t="shared" si="9"/>
        <v>77</v>
      </c>
      <c r="O70" s="15" t="s">
        <v>164</v>
      </c>
      <c r="P70" s="8">
        <f t="shared" si="4"/>
        <v>77</v>
      </c>
      <c r="Q70" s="15">
        <v>54</v>
      </c>
      <c r="R70" s="8">
        <f t="shared" si="5"/>
        <v>54</v>
      </c>
    </row>
    <row r="71" spans="1:18" s="26" customFormat="1" ht="19.5" customHeight="1" thickBot="1" thickTop="1">
      <c r="A71" s="28">
        <f t="shared" si="6"/>
        <v>64</v>
      </c>
      <c r="B71" s="10" t="s">
        <v>151</v>
      </c>
      <c r="C71" s="11" t="s">
        <v>20</v>
      </c>
      <c r="D71" s="11" t="s">
        <v>152</v>
      </c>
      <c r="E71" s="11" t="s">
        <v>34</v>
      </c>
      <c r="F71" s="11">
        <v>3069</v>
      </c>
      <c r="G71" s="12">
        <f t="shared" si="0"/>
        <v>237</v>
      </c>
      <c r="H71" s="13">
        <f t="shared" si="1"/>
        <v>160</v>
      </c>
      <c r="I71" s="12">
        <f t="shared" si="2"/>
        <v>77</v>
      </c>
      <c r="J71" s="14"/>
      <c r="K71" s="15" t="s">
        <v>165</v>
      </c>
      <c r="L71" s="8">
        <f t="shared" si="9"/>
        <v>77</v>
      </c>
      <c r="M71" s="15" t="s">
        <v>164</v>
      </c>
      <c r="N71" s="8">
        <f t="shared" si="9"/>
        <v>77</v>
      </c>
      <c r="O71" s="15">
        <v>11</v>
      </c>
      <c r="P71" s="8">
        <f t="shared" si="4"/>
        <v>11</v>
      </c>
      <c r="Q71" s="15">
        <v>72</v>
      </c>
      <c r="R71" s="8">
        <f t="shared" si="5"/>
        <v>72</v>
      </c>
    </row>
    <row r="72" spans="1:18" s="26" customFormat="1" ht="19.5" customHeight="1" thickBot="1" thickTop="1">
      <c r="A72" s="28">
        <f t="shared" si="6"/>
        <v>65</v>
      </c>
      <c r="B72" s="10" t="s">
        <v>76</v>
      </c>
      <c r="C72" s="11" t="s">
        <v>32</v>
      </c>
      <c r="D72" s="11" t="s">
        <v>77</v>
      </c>
      <c r="E72" s="11" t="s">
        <v>78</v>
      </c>
      <c r="F72" s="11">
        <v>3172</v>
      </c>
      <c r="G72" s="12">
        <f t="shared" si="0"/>
        <v>238</v>
      </c>
      <c r="H72" s="13">
        <f aca="true" t="shared" si="10" ref="H72:H82">G72-I72</f>
        <v>161</v>
      </c>
      <c r="I72" s="12">
        <f t="shared" si="2"/>
        <v>77</v>
      </c>
      <c r="J72" s="14"/>
      <c r="K72" s="15" t="s">
        <v>163</v>
      </c>
      <c r="L72" s="8">
        <f aca="true" t="shared" si="11" ref="L72:N83">IF(K72="dnf",77,IF(K72="dnc",77,IF(K72="ocs",77,IF(K72="dns",77,IF(K72="raf",77,IF(K72="dsq",77,IF(K72="bfd",77,K72)))))))</f>
        <v>77</v>
      </c>
      <c r="M72" s="15" t="s">
        <v>163</v>
      </c>
      <c r="N72" s="8">
        <f t="shared" si="11"/>
        <v>77</v>
      </c>
      <c r="O72" s="15">
        <v>44</v>
      </c>
      <c r="P72" s="8">
        <f aca="true" t="shared" si="12" ref="P72:P83">IF(O72="dnf",77,IF(O72="dnc",77,IF(O72="ocs",77,IF(O72="dns",77,IF(O72="raf",77,IF(O72="dsq",77,IF(O72="bfd",77,O72)))))))</f>
        <v>44</v>
      </c>
      <c r="Q72" s="15">
        <v>40</v>
      </c>
      <c r="R72" s="8">
        <f aca="true" t="shared" si="13" ref="R72:R83">IF(Q72="dnf",77,IF(Q72="dnc",77,IF(Q72="ocs",77,IF(Q72="dns",77,IF(Q72="raf",77,IF(Q72="dsq",77,IF(Q72="bfd",77,Q72)))))))</f>
        <v>40</v>
      </c>
    </row>
    <row r="73" spans="1:18" s="26" customFormat="1" ht="19.5" customHeight="1" thickBot="1" thickTop="1">
      <c r="A73" s="28">
        <f aca="true" t="shared" si="14" ref="A73:A83">A72+1</f>
        <v>66</v>
      </c>
      <c r="B73" s="10" t="s">
        <v>68</v>
      </c>
      <c r="C73" s="11" t="s">
        <v>53</v>
      </c>
      <c r="D73" s="11" t="s">
        <v>33</v>
      </c>
      <c r="E73" s="11" t="s">
        <v>38</v>
      </c>
      <c r="F73" s="11">
        <v>3443</v>
      </c>
      <c r="G73" s="12">
        <f t="shared" si="0"/>
        <v>239</v>
      </c>
      <c r="H73" s="13">
        <f t="shared" si="10"/>
        <v>162</v>
      </c>
      <c r="I73" s="12">
        <f t="shared" si="2"/>
        <v>77</v>
      </c>
      <c r="J73" s="14"/>
      <c r="K73" s="15" t="s">
        <v>165</v>
      </c>
      <c r="L73" s="8">
        <f t="shared" si="11"/>
        <v>77</v>
      </c>
      <c r="M73" s="15" t="s">
        <v>162</v>
      </c>
      <c r="N73" s="8">
        <f t="shared" si="11"/>
        <v>77</v>
      </c>
      <c r="O73" s="15">
        <v>33</v>
      </c>
      <c r="P73" s="8">
        <f t="shared" si="12"/>
        <v>33</v>
      </c>
      <c r="Q73" s="15">
        <v>52</v>
      </c>
      <c r="R73" s="8">
        <f t="shared" si="13"/>
        <v>52</v>
      </c>
    </row>
    <row r="74" spans="1:18" s="26" customFormat="1" ht="19.5" customHeight="1" thickBot="1" thickTop="1">
      <c r="A74" s="28">
        <f t="shared" si="14"/>
        <v>67</v>
      </c>
      <c r="B74" s="10" t="s">
        <v>131</v>
      </c>
      <c r="C74" s="11" t="s">
        <v>83</v>
      </c>
      <c r="D74" s="11" t="s">
        <v>132</v>
      </c>
      <c r="E74" s="11" t="s">
        <v>40</v>
      </c>
      <c r="F74" s="11">
        <v>2762</v>
      </c>
      <c r="G74" s="12">
        <f t="shared" si="0"/>
        <v>241</v>
      </c>
      <c r="H74" s="13">
        <f t="shared" si="10"/>
        <v>164</v>
      </c>
      <c r="I74" s="15">
        <f t="shared" si="2"/>
        <v>77</v>
      </c>
      <c r="J74" s="16"/>
      <c r="K74" s="15">
        <v>48</v>
      </c>
      <c r="L74" s="8">
        <f t="shared" si="11"/>
        <v>48</v>
      </c>
      <c r="M74" s="15">
        <v>52</v>
      </c>
      <c r="N74" s="8">
        <f t="shared" si="11"/>
        <v>52</v>
      </c>
      <c r="O74" s="15" t="s">
        <v>164</v>
      </c>
      <c r="P74" s="8">
        <f t="shared" si="12"/>
        <v>77</v>
      </c>
      <c r="Q74" s="15">
        <v>64</v>
      </c>
      <c r="R74" s="8">
        <f t="shared" si="13"/>
        <v>64</v>
      </c>
    </row>
    <row r="75" spans="1:18" s="26" customFormat="1" ht="19.5" customHeight="1" thickBot="1" thickTop="1">
      <c r="A75" s="28">
        <f t="shared" si="14"/>
        <v>68</v>
      </c>
      <c r="B75" s="10" t="s">
        <v>102</v>
      </c>
      <c r="C75" s="11" t="s">
        <v>53</v>
      </c>
      <c r="D75" s="11" t="s">
        <v>154</v>
      </c>
      <c r="E75" s="11" t="s">
        <v>34</v>
      </c>
      <c r="F75" s="11">
        <v>3359</v>
      </c>
      <c r="G75" s="12">
        <f t="shared" si="0"/>
        <v>243</v>
      </c>
      <c r="H75" s="13">
        <f t="shared" si="10"/>
        <v>166</v>
      </c>
      <c r="I75" s="12">
        <f t="shared" si="2"/>
        <v>77</v>
      </c>
      <c r="J75" s="14"/>
      <c r="K75" s="15">
        <v>50</v>
      </c>
      <c r="L75" s="8">
        <f t="shared" si="11"/>
        <v>50</v>
      </c>
      <c r="M75" s="15">
        <v>55</v>
      </c>
      <c r="N75" s="8">
        <f t="shared" si="11"/>
        <v>55</v>
      </c>
      <c r="O75" s="15" t="s">
        <v>164</v>
      </c>
      <c r="P75" s="8">
        <f t="shared" si="12"/>
        <v>77</v>
      </c>
      <c r="Q75" s="15">
        <v>61</v>
      </c>
      <c r="R75" s="8">
        <f t="shared" si="13"/>
        <v>61</v>
      </c>
    </row>
    <row r="76" spans="1:18" s="26" customFormat="1" ht="19.5" customHeight="1" thickBot="1" thickTop="1">
      <c r="A76" s="28">
        <f t="shared" si="14"/>
        <v>69</v>
      </c>
      <c r="B76" s="10" t="s">
        <v>120</v>
      </c>
      <c r="C76" s="11" t="s">
        <v>20</v>
      </c>
      <c r="D76" s="11" t="s">
        <v>24</v>
      </c>
      <c r="E76" s="11" t="s">
        <v>34</v>
      </c>
      <c r="F76" s="11">
        <v>3068</v>
      </c>
      <c r="G76" s="12">
        <f t="shared" si="0"/>
        <v>247</v>
      </c>
      <c r="H76" s="13">
        <f t="shared" si="10"/>
        <v>170</v>
      </c>
      <c r="I76" s="12">
        <f t="shared" si="2"/>
        <v>77</v>
      </c>
      <c r="J76" s="14"/>
      <c r="K76" s="15">
        <v>46</v>
      </c>
      <c r="L76" s="8">
        <f t="shared" si="11"/>
        <v>46</v>
      </c>
      <c r="M76" s="15">
        <v>53</v>
      </c>
      <c r="N76" s="8">
        <f t="shared" si="11"/>
        <v>53</v>
      </c>
      <c r="O76" s="15" t="s">
        <v>164</v>
      </c>
      <c r="P76" s="8">
        <f t="shared" si="12"/>
        <v>77</v>
      </c>
      <c r="Q76" s="15">
        <v>71</v>
      </c>
      <c r="R76" s="8">
        <f t="shared" si="13"/>
        <v>71</v>
      </c>
    </row>
    <row r="77" spans="1:18" s="26" customFormat="1" ht="19.5" customHeight="1" thickBot="1" thickTop="1">
      <c r="A77" s="28">
        <f t="shared" si="14"/>
        <v>70</v>
      </c>
      <c r="B77" s="10" t="s">
        <v>156</v>
      </c>
      <c r="C77" s="11" t="s">
        <v>32</v>
      </c>
      <c r="D77" s="11" t="s">
        <v>24</v>
      </c>
      <c r="E77" s="11" t="s">
        <v>34</v>
      </c>
      <c r="F77" s="11">
        <v>933</v>
      </c>
      <c r="G77" s="12">
        <f t="shared" si="0"/>
        <v>258</v>
      </c>
      <c r="H77" s="13">
        <f t="shared" si="10"/>
        <v>181</v>
      </c>
      <c r="I77" s="15">
        <f t="shared" si="2"/>
        <v>77</v>
      </c>
      <c r="J77" s="16"/>
      <c r="K77" s="15">
        <v>27</v>
      </c>
      <c r="L77" s="8">
        <f t="shared" si="11"/>
        <v>27</v>
      </c>
      <c r="M77" s="15" t="s">
        <v>164</v>
      </c>
      <c r="N77" s="8">
        <f t="shared" si="11"/>
        <v>77</v>
      </c>
      <c r="O77" s="15" t="s">
        <v>163</v>
      </c>
      <c r="P77" s="8">
        <f t="shared" si="12"/>
        <v>77</v>
      </c>
      <c r="Q77" s="15" t="s">
        <v>163</v>
      </c>
      <c r="R77" s="8">
        <f t="shared" si="13"/>
        <v>77</v>
      </c>
    </row>
    <row r="78" spans="1:18" s="26" customFormat="1" ht="19.5" customHeight="1" thickBot="1" thickTop="1">
      <c r="A78" s="28">
        <f t="shared" si="14"/>
        <v>71</v>
      </c>
      <c r="B78" s="10" t="s">
        <v>111</v>
      </c>
      <c r="C78" s="11" t="s">
        <v>29</v>
      </c>
      <c r="D78" s="11" t="s">
        <v>112</v>
      </c>
      <c r="E78" s="11" t="s">
        <v>43</v>
      </c>
      <c r="F78" s="11">
        <v>3302</v>
      </c>
      <c r="G78" s="12">
        <f t="shared" si="0"/>
        <v>267</v>
      </c>
      <c r="H78" s="13">
        <f t="shared" si="10"/>
        <v>190</v>
      </c>
      <c r="I78" s="12">
        <f t="shared" si="2"/>
        <v>77</v>
      </c>
      <c r="J78" s="16"/>
      <c r="K78" s="15" t="s">
        <v>165</v>
      </c>
      <c r="L78" s="8">
        <f t="shared" si="11"/>
        <v>77</v>
      </c>
      <c r="M78" s="15">
        <v>47</v>
      </c>
      <c r="N78" s="8">
        <f t="shared" si="11"/>
        <v>47</v>
      </c>
      <c r="O78" s="15" t="s">
        <v>163</v>
      </c>
      <c r="P78" s="8">
        <f t="shared" si="12"/>
        <v>77</v>
      </c>
      <c r="Q78" s="15">
        <v>66</v>
      </c>
      <c r="R78" s="8">
        <f t="shared" si="13"/>
        <v>66</v>
      </c>
    </row>
    <row r="79" spans="1:18" s="26" customFormat="1" ht="19.5" customHeight="1" thickBot="1" thickTop="1">
      <c r="A79" s="28">
        <f t="shared" si="14"/>
        <v>72</v>
      </c>
      <c r="B79" s="10" t="s">
        <v>106</v>
      </c>
      <c r="C79" s="11" t="s">
        <v>32</v>
      </c>
      <c r="D79" s="11" t="s">
        <v>107</v>
      </c>
      <c r="E79" s="11" t="s">
        <v>78</v>
      </c>
      <c r="F79" s="11">
        <v>3189</v>
      </c>
      <c r="G79" s="12">
        <f t="shared" si="0"/>
        <v>272</v>
      </c>
      <c r="H79" s="13">
        <f t="shared" si="10"/>
        <v>195</v>
      </c>
      <c r="I79" s="12">
        <f t="shared" si="2"/>
        <v>77</v>
      </c>
      <c r="J79" s="16"/>
      <c r="K79" s="15" t="s">
        <v>165</v>
      </c>
      <c r="L79" s="8">
        <f t="shared" si="11"/>
        <v>77</v>
      </c>
      <c r="M79" s="15">
        <v>48</v>
      </c>
      <c r="N79" s="8">
        <f t="shared" si="11"/>
        <v>48</v>
      </c>
      <c r="O79" s="15" t="s">
        <v>164</v>
      </c>
      <c r="P79" s="8">
        <f t="shared" si="12"/>
        <v>77</v>
      </c>
      <c r="Q79" s="15">
        <v>70</v>
      </c>
      <c r="R79" s="8">
        <f t="shared" si="13"/>
        <v>70</v>
      </c>
    </row>
    <row r="80" spans="1:18" s="26" customFormat="1" ht="19.5" customHeight="1" thickBot="1" thickTop="1">
      <c r="A80" s="28">
        <f t="shared" si="14"/>
        <v>73</v>
      </c>
      <c r="B80" s="10" t="s">
        <v>54</v>
      </c>
      <c r="C80" s="11" t="s">
        <v>29</v>
      </c>
      <c r="D80" s="11" t="s">
        <v>55</v>
      </c>
      <c r="E80" s="11" t="s">
        <v>43</v>
      </c>
      <c r="F80" s="11">
        <v>3244</v>
      </c>
      <c r="G80" s="12">
        <f t="shared" si="0"/>
        <v>273</v>
      </c>
      <c r="H80" s="13">
        <f t="shared" si="10"/>
        <v>196</v>
      </c>
      <c r="I80" s="12">
        <f t="shared" si="2"/>
        <v>77</v>
      </c>
      <c r="J80" s="14"/>
      <c r="K80" s="15" t="s">
        <v>165</v>
      </c>
      <c r="L80" s="8">
        <f t="shared" si="11"/>
        <v>77</v>
      </c>
      <c r="M80" s="15">
        <v>42</v>
      </c>
      <c r="N80" s="8">
        <f t="shared" si="11"/>
        <v>42</v>
      </c>
      <c r="O80" s="15" t="s">
        <v>163</v>
      </c>
      <c r="P80" s="8">
        <f t="shared" si="12"/>
        <v>77</v>
      </c>
      <c r="Q80" s="15" t="s">
        <v>163</v>
      </c>
      <c r="R80" s="8">
        <f t="shared" si="13"/>
        <v>77</v>
      </c>
    </row>
    <row r="81" spans="1:18" s="26" customFormat="1" ht="19.5" customHeight="1" thickBot="1" thickTop="1">
      <c r="A81" s="28">
        <f t="shared" si="14"/>
        <v>74</v>
      </c>
      <c r="B81" s="10" t="s">
        <v>149</v>
      </c>
      <c r="C81" s="11" t="s">
        <v>29</v>
      </c>
      <c r="D81" s="11" t="s">
        <v>150</v>
      </c>
      <c r="E81" s="11" t="s">
        <v>34</v>
      </c>
      <c r="F81" s="11">
        <v>2888</v>
      </c>
      <c r="G81" s="12">
        <f t="shared" si="0"/>
        <v>288</v>
      </c>
      <c r="H81" s="13">
        <f t="shared" si="10"/>
        <v>211</v>
      </c>
      <c r="I81" s="15">
        <f t="shared" si="2"/>
        <v>77</v>
      </c>
      <c r="J81" s="16"/>
      <c r="K81" s="15" t="s">
        <v>163</v>
      </c>
      <c r="L81" s="8">
        <f t="shared" si="11"/>
        <v>77</v>
      </c>
      <c r="M81" s="15" t="s">
        <v>163</v>
      </c>
      <c r="N81" s="8">
        <f t="shared" si="11"/>
        <v>77</v>
      </c>
      <c r="O81" s="15" t="s">
        <v>164</v>
      </c>
      <c r="P81" s="8">
        <f t="shared" si="12"/>
        <v>77</v>
      </c>
      <c r="Q81" s="15">
        <v>57</v>
      </c>
      <c r="R81" s="8">
        <f t="shared" si="13"/>
        <v>57</v>
      </c>
    </row>
    <row r="82" spans="1:18" s="26" customFormat="1" ht="19.5" customHeight="1" thickBot="1" thickTop="1">
      <c r="A82" s="28">
        <f t="shared" si="14"/>
        <v>75</v>
      </c>
      <c r="B82" s="10" t="s">
        <v>126</v>
      </c>
      <c r="C82" s="11" t="s">
        <v>20</v>
      </c>
      <c r="D82" s="11" t="s">
        <v>168</v>
      </c>
      <c r="E82" s="11" t="s">
        <v>40</v>
      </c>
      <c r="F82" s="11">
        <v>3159</v>
      </c>
      <c r="G82" s="12">
        <f t="shared" si="0"/>
        <v>298</v>
      </c>
      <c r="H82" s="13">
        <f t="shared" si="10"/>
        <v>221</v>
      </c>
      <c r="I82" s="12">
        <f t="shared" si="2"/>
        <v>77</v>
      </c>
      <c r="J82" s="16"/>
      <c r="K82" s="15" t="s">
        <v>165</v>
      </c>
      <c r="L82" s="8">
        <f t="shared" si="11"/>
        <v>77</v>
      </c>
      <c r="M82" s="15" t="s">
        <v>162</v>
      </c>
      <c r="N82" s="8">
        <f t="shared" si="11"/>
        <v>77</v>
      </c>
      <c r="O82" s="15" t="s">
        <v>164</v>
      </c>
      <c r="P82" s="8">
        <f t="shared" si="12"/>
        <v>77</v>
      </c>
      <c r="Q82" s="15">
        <v>67</v>
      </c>
      <c r="R82" s="8">
        <f t="shared" si="13"/>
        <v>67</v>
      </c>
    </row>
    <row r="83" spans="1:18" s="26" customFormat="1" ht="19.5" customHeight="1" thickBot="1" thickTop="1">
      <c r="A83" s="28">
        <f t="shared" si="14"/>
        <v>76</v>
      </c>
      <c r="B83" s="10" t="s">
        <v>166</v>
      </c>
      <c r="C83" s="11" t="s">
        <v>56</v>
      </c>
      <c r="D83" s="11" t="s">
        <v>167</v>
      </c>
      <c r="E83" s="11" t="s">
        <v>34</v>
      </c>
      <c r="F83" s="11">
        <v>2933</v>
      </c>
      <c r="G83" s="12">
        <f>L83+N83+P83+R83</f>
        <v>308</v>
      </c>
      <c r="H83" s="13">
        <f>G83-I83</f>
        <v>231</v>
      </c>
      <c r="I83" s="12">
        <f>LARGE(K83:R83,1)</f>
        <v>77</v>
      </c>
      <c r="J83" s="16"/>
      <c r="K83" s="15" t="s">
        <v>163</v>
      </c>
      <c r="L83" s="8">
        <f t="shared" si="11"/>
        <v>77</v>
      </c>
      <c r="M83" s="15" t="s">
        <v>163</v>
      </c>
      <c r="N83" s="8">
        <f t="shared" si="11"/>
        <v>77</v>
      </c>
      <c r="O83" s="15" t="s">
        <v>163</v>
      </c>
      <c r="P83" s="8">
        <f t="shared" si="12"/>
        <v>77</v>
      </c>
      <c r="Q83" s="15" t="s">
        <v>163</v>
      </c>
      <c r="R83" s="8">
        <f t="shared" si="13"/>
        <v>77</v>
      </c>
    </row>
    <row r="84" s="26" customFormat="1" ht="13.5" thickTop="1"/>
    <row r="85" s="26" customFormat="1" ht="12.75"/>
    <row r="86" s="26" customFormat="1" ht="12.75"/>
    <row r="87" s="26" customFormat="1" ht="12.75"/>
    <row r="88" s="26" customFormat="1" ht="12.75"/>
    <row r="89" s="26" customFormat="1" ht="12.75"/>
    <row r="90" s="26" customFormat="1" ht="12.75"/>
    <row r="91" s="26" customFormat="1" ht="12.75"/>
    <row r="92" s="26" customFormat="1" ht="12.75"/>
    <row r="93" s="26" customFormat="1" ht="12.75"/>
    <row r="94" s="26" customFormat="1" ht="12.75"/>
    <row r="95" s="26" customFormat="1" ht="12.75"/>
    <row r="96" s="26" customFormat="1" ht="12.75"/>
    <row r="97" s="26" customFormat="1" ht="12.75"/>
    <row r="98" s="26" customFormat="1" ht="12.75"/>
    <row r="99" s="26" customFormat="1" ht="12.75"/>
    <row r="100" s="26" customFormat="1" ht="12.75"/>
    <row r="101" s="26" customFormat="1" ht="12.75"/>
    <row r="102" s="26" customFormat="1" ht="12.75"/>
    <row r="103" s="26" customFormat="1" ht="12.75"/>
    <row r="104" s="26" customFormat="1" ht="12.75"/>
    <row r="105" s="26" customFormat="1" ht="12.75"/>
    <row r="106" s="26" customFormat="1" ht="12.75"/>
    <row r="107" s="26" customFormat="1" ht="12.75"/>
    <row r="108" s="26" customFormat="1" ht="12.75"/>
    <row r="109" s="26" customFormat="1" ht="12.75"/>
    <row r="110" s="26" customFormat="1" ht="12.75"/>
    <row r="111" s="26" customFormat="1" ht="12.75"/>
    <row r="112" s="26" customFormat="1" ht="12.75"/>
    <row r="113" s="26" customFormat="1" ht="12.75"/>
    <row r="114" s="26" customFormat="1" ht="12.75"/>
    <row r="115" s="26" customFormat="1" ht="12.75"/>
    <row r="116" s="26" customFormat="1" ht="12.75"/>
    <row r="117" s="26" customFormat="1" ht="12.75"/>
    <row r="118" s="26" customFormat="1" ht="12.75"/>
    <row r="119" s="26" customFormat="1" ht="12.75"/>
    <row r="120" s="26" customFormat="1" ht="12.75"/>
    <row r="121" s="26" customFormat="1" ht="12.75"/>
    <row r="122" s="26" customFormat="1" ht="12.75"/>
    <row r="123" s="26" customFormat="1" ht="12.75"/>
    <row r="124" s="26" customFormat="1" ht="12.75"/>
    <row r="125" s="26" customFormat="1" ht="12.75"/>
    <row r="126" s="26" customFormat="1" ht="12.75"/>
    <row r="127" s="26" customFormat="1" ht="12.75"/>
    <row r="128" s="26" customFormat="1" ht="12.75"/>
    <row r="129" s="26" customFormat="1" ht="12.75"/>
    <row r="130" s="26" customFormat="1" ht="12.75"/>
    <row r="131" s="26" customFormat="1" ht="12.75"/>
    <row r="132" s="26" customFormat="1" ht="12.75"/>
    <row r="133" s="26" customFormat="1" ht="12.75"/>
    <row r="134" s="26" customFormat="1" ht="12.75"/>
    <row r="135" s="26" customFormat="1" ht="12.75"/>
    <row r="136" s="26" customFormat="1" ht="12.75"/>
    <row r="137" s="26" customFormat="1" ht="12.75"/>
    <row r="138" s="26" customFormat="1" ht="12.75"/>
    <row r="139" s="26" customFormat="1" ht="12.75"/>
    <row r="140" s="26" customFormat="1" ht="12.75"/>
    <row r="141" s="26" customFormat="1" ht="12.75"/>
    <row r="142" s="26" customFormat="1" ht="12.75"/>
    <row r="143" s="26" customFormat="1" ht="12.75"/>
    <row r="144" s="26" customFormat="1" ht="12.75"/>
    <row r="145" s="26" customFormat="1" ht="12.75"/>
    <row r="146" s="26" customFormat="1" ht="12.75"/>
    <row r="147" s="26" customFormat="1" ht="12.75"/>
    <row r="148" s="26" customFormat="1" ht="12.75"/>
    <row r="149" s="26" customFormat="1" ht="12.75"/>
    <row r="150" s="26" customFormat="1" ht="12.75"/>
    <row r="151" s="26" customFormat="1" ht="12.75"/>
    <row r="152" s="26" customFormat="1" ht="12.75"/>
    <row r="153" s="26" customFormat="1" ht="12.75"/>
    <row r="154" s="26" customFormat="1" ht="12.75"/>
    <row r="155" s="26" customFormat="1" ht="12.75"/>
    <row r="156" s="26" customFormat="1" ht="12.75"/>
    <row r="157" s="26" customFormat="1" ht="12.75"/>
    <row r="158" s="26" customFormat="1" ht="12.75"/>
    <row r="159" s="26" customFormat="1" ht="12.75"/>
    <row r="160" s="26" customFormat="1" ht="12.75"/>
    <row r="161" s="26" customFormat="1" ht="12.75"/>
    <row r="162" s="26" customFormat="1" ht="12.75"/>
    <row r="163" s="26" customFormat="1" ht="12.75"/>
    <row r="164" s="26" customFormat="1" ht="12.75"/>
    <row r="165" s="26" customFormat="1" ht="12.75"/>
    <row r="166" s="26" customFormat="1" ht="12.75"/>
    <row r="167" s="26" customFormat="1" ht="12.75"/>
    <row r="168" s="26" customFormat="1" ht="12.75"/>
    <row r="169" s="26" customFormat="1" ht="12.75"/>
    <row r="170" s="26" customFormat="1" ht="12.75"/>
    <row r="171" s="26" customFormat="1" ht="12.75"/>
    <row r="172" s="26" customFormat="1" ht="12.75"/>
    <row r="173" s="26" customFormat="1" ht="12.75"/>
    <row r="174" s="26" customFormat="1" ht="12.75"/>
    <row r="175" s="26" customFormat="1" ht="12.75"/>
    <row r="176" s="26" customFormat="1" ht="12.75"/>
    <row r="177" s="26" customFormat="1" ht="12.75"/>
    <row r="178" s="26" customFormat="1" ht="12.75"/>
    <row r="179" s="26" customFormat="1" ht="12.75"/>
    <row r="180" s="26" customFormat="1" ht="12.75"/>
    <row r="181" s="26" customFormat="1" ht="12.75"/>
    <row r="182" s="26" customFormat="1" ht="12.75"/>
    <row r="183" s="26" customFormat="1" ht="12.75"/>
    <row r="184" s="26" customFormat="1" ht="12.75"/>
    <row r="185" s="26" customFormat="1" ht="12.75"/>
    <row r="186" s="26" customFormat="1" ht="12.75"/>
    <row r="187" s="26" customFormat="1" ht="12.75"/>
    <row r="188" s="26" customFormat="1" ht="12.75"/>
    <row r="189" s="26" customFormat="1" ht="12.75"/>
    <row r="190" s="26" customFormat="1" ht="12.75"/>
    <row r="191" s="26" customFormat="1" ht="12.75"/>
    <row r="192" s="26" customFormat="1" ht="12.75"/>
    <row r="193" s="26" customFormat="1" ht="12.75"/>
    <row r="194" s="26" customFormat="1" ht="12.75"/>
    <row r="195" s="26" customFormat="1" ht="12.75"/>
    <row r="196" s="26" customFormat="1" ht="12.75"/>
    <row r="197" s="26" customFormat="1" ht="12.75"/>
    <row r="198" s="26" customFormat="1" ht="12.75"/>
    <row r="199" s="26" customFormat="1" ht="12.75"/>
    <row r="200" s="26" customFormat="1" ht="12.75"/>
    <row r="201" s="26" customFormat="1" ht="12.75"/>
    <row r="202" s="26" customFormat="1" ht="12.75"/>
    <row r="203" s="26" customFormat="1" ht="12.75"/>
    <row r="204" s="26" customFormat="1" ht="12.75"/>
    <row r="205" s="26" customFormat="1" ht="12.75"/>
    <row r="206" s="26" customFormat="1" ht="12.75"/>
    <row r="207" s="26" customFormat="1" ht="12.75"/>
    <row r="208" s="26" customFormat="1" ht="12.75"/>
    <row r="209" s="26" customFormat="1" ht="12.75"/>
    <row r="210" s="26" customFormat="1" ht="12.75"/>
    <row r="211" s="26" customFormat="1" ht="12.75"/>
    <row r="212" s="26" customFormat="1" ht="12.75"/>
    <row r="213" s="26" customFormat="1" ht="12.75"/>
    <row r="214" s="26" customFormat="1" ht="12.75"/>
    <row r="215" s="26" customFormat="1" ht="12.75"/>
    <row r="216" s="26" customFormat="1" ht="12.75"/>
    <row r="217" s="26" customFormat="1" ht="12.75"/>
    <row r="218" s="26" customFormat="1" ht="12.75"/>
    <row r="219" s="26" customFormat="1" ht="12.75"/>
    <row r="220" s="26" customFormat="1" ht="12.75"/>
    <row r="221" s="26" customFormat="1" ht="12.75"/>
    <row r="222" s="26" customFormat="1" ht="12.75"/>
    <row r="223" s="26" customFormat="1" ht="12.75"/>
    <row r="224" s="26" customFormat="1" ht="12.75"/>
    <row r="225" s="26" customFormat="1" ht="12.75"/>
    <row r="226" s="26" customFormat="1" ht="12.75"/>
    <row r="227" s="26" customFormat="1" ht="12.75"/>
    <row r="228" s="26" customFormat="1" ht="12.75"/>
    <row r="229" s="26" customFormat="1" ht="12.75"/>
    <row r="230" s="26" customFormat="1" ht="12.75"/>
    <row r="231" s="26" customFormat="1" ht="12.75"/>
    <row r="232" s="26" customFormat="1" ht="12.75"/>
    <row r="233" s="26" customFormat="1" ht="12.75"/>
    <row r="234" s="26" customFormat="1" ht="12.75"/>
    <row r="235" s="26" customFormat="1" ht="12.75"/>
    <row r="236" s="26" customFormat="1" ht="12.75"/>
    <row r="237" s="26" customFormat="1" ht="12.75"/>
    <row r="238" s="26" customFormat="1" ht="12.75"/>
    <row r="239" s="26" customFormat="1" ht="12.75"/>
    <row r="240" s="26" customFormat="1" ht="12.75"/>
    <row r="241" s="26" customFormat="1" ht="12.75"/>
    <row r="242" s="26" customFormat="1" ht="12.75"/>
    <row r="243" s="26" customFormat="1" ht="12.75"/>
    <row r="244" s="26" customFormat="1" ht="12.75"/>
    <row r="245" s="26" customFormat="1" ht="12.75"/>
    <row r="246" s="26" customFormat="1" ht="12.75"/>
    <row r="247" s="26" customFormat="1" ht="12.75"/>
    <row r="248" s="26" customFormat="1" ht="12.75"/>
    <row r="249" s="26" customFormat="1" ht="12.75"/>
    <row r="250" s="26" customFormat="1" ht="12.75"/>
    <row r="251" s="26" customFormat="1" ht="12.75"/>
    <row r="252" s="26" customFormat="1" ht="12.75"/>
    <row r="253" s="26" customFormat="1" ht="12.75"/>
    <row r="254" s="26" customFormat="1" ht="12.75"/>
    <row r="255" s="26" customFormat="1" ht="12.75"/>
    <row r="256" s="26" customFormat="1" ht="12.75"/>
    <row r="257" s="26" customFormat="1" ht="12.75"/>
    <row r="258" s="26" customFormat="1" ht="12.75"/>
    <row r="259" s="26" customFormat="1" ht="12.75"/>
    <row r="260" s="26" customFormat="1" ht="12.75"/>
    <row r="261" s="26" customFormat="1" ht="12.75"/>
    <row r="262" s="26" customFormat="1" ht="12.75"/>
    <row r="263" s="26" customFormat="1" ht="12.75"/>
    <row r="264" s="26" customFormat="1" ht="12.75"/>
    <row r="265" s="26" customFormat="1" ht="12.75"/>
    <row r="266" s="26" customFormat="1" ht="12.75"/>
    <row r="267" s="26" customFormat="1" ht="12.75"/>
    <row r="268" s="26" customFormat="1" ht="12.75"/>
    <row r="269" s="26" customFormat="1" ht="12.75"/>
    <row r="270" s="26" customFormat="1" ht="12.75"/>
    <row r="271" s="26" customFormat="1" ht="12.75"/>
    <row r="272" s="26" customFormat="1" ht="12.75"/>
    <row r="273" s="26" customFormat="1" ht="12.75"/>
    <row r="274" s="26" customFormat="1" ht="12.75"/>
    <row r="275" s="26" customFormat="1" ht="12.75"/>
    <row r="276" s="26" customFormat="1" ht="12.75"/>
    <row r="277" s="26" customFormat="1" ht="12.75"/>
    <row r="278" s="26" customFormat="1" ht="12.75"/>
    <row r="279" s="26" customFormat="1" ht="12.75"/>
    <row r="280" s="26" customFormat="1" ht="12.75"/>
    <row r="281" s="26" customFormat="1" ht="12.75"/>
    <row r="282" s="26" customFormat="1" ht="12.75"/>
    <row r="283" s="26" customFormat="1" ht="12.75"/>
    <row r="284" s="26" customFormat="1" ht="12.75"/>
    <row r="285" s="26" customFormat="1" ht="12.75"/>
    <row r="286" s="26" customFormat="1" ht="12.75"/>
    <row r="287" s="26" customFormat="1" ht="12.75"/>
    <row r="288" s="26" customFormat="1" ht="12.75"/>
    <row r="289" s="26" customFormat="1" ht="12.75"/>
    <row r="290" s="26" customFormat="1" ht="12.75"/>
    <row r="291" s="26" customFormat="1" ht="12.75"/>
    <row r="292" s="26" customFormat="1" ht="12.75"/>
    <row r="293" s="26" customFormat="1" ht="12.75"/>
    <row r="294" s="26" customFormat="1" ht="12.75"/>
    <row r="295" s="26" customFormat="1" ht="12.75"/>
    <row r="296" s="26" customFormat="1" ht="12.75"/>
    <row r="297" s="26" customFormat="1" ht="12.75"/>
    <row r="298" s="26" customFormat="1" ht="12.75"/>
    <row r="299" s="26" customFormat="1" ht="12.75"/>
    <row r="300" s="26" customFormat="1" ht="12.75"/>
    <row r="301" s="26" customFormat="1" ht="12.75"/>
    <row r="302" s="26" customFormat="1" ht="12.75"/>
    <row r="303" s="26" customFormat="1" ht="12.75"/>
    <row r="304" s="26" customFormat="1" ht="12.75"/>
    <row r="305" s="26" customFormat="1" ht="12.75"/>
    <row r="306" s="26" customFormat="1" ht="12.75"/>
    <row r="307" s="26" customFormat="1" ht="12.75"/>
    <row r="308" s="26" customFormat="1" ht="12.75"/>
    <row r="309" s="26" customFormat="1" ht="12.75"/>
    <row r="310" s="26" customFormat="1" ht="12.75"/>
    <row r="311" s="26" customFormat="1" ht="12.75"/>
    <row r="312" s="26" customFormat="1" ht="12.75"/>
    <row r="313" s="26" customFormat="1" ht="12.75"/>
    <row r="314" s="26" customFormat="1" ht="12.75"/>
    <row r="315" s="26" customFormat="1" ht="12.75"/>
    <row r="316" s="26" customFormat="1" ht="12.75"/>
    <row r="317" s="26" customFormat="1" ht="12.75"/>
    <row r="318" s="26" customFormat="1" ht="12.75"/>
    <row r="319" s="26" customFormat="1" ht="12.75"/>
    <row r="320" s="26" customFormat="1" ht="12.75"/>
    <row r="321" s="26" customFormat="1" ht="12.75"/>
    <row r="322" s="26" customFormat="1" ht="12.75"/>
    <row r="323" s="26" customFormat="1" ht="12.75"/>
    <row r="324" s="26" customFormat="1" ht="12.75"/>
    <row r="325" s="26" customFormat="1" ht="12.75"/>
    <row r="326" s="26" customFormat="1" ht="12.75"/>
    <row r="327" s="26" customFormat="1" ht="12.75"/>
    <row r="328" s="26" customFormat="1" ht="12.75"/>
    <row r="329" s="26" customFormat="1" ht="12.75"/>
    <row r="330" s="26" customFormat="1" ht="12.75"/>
    <row r="331" s="26" customFormat="1" ht="12.75"/>
    <row r="332" s="26" customFormat="1" ht="12.75"/>
    <row r="333" s="26" customFormat="1" ht="12.75"/>
    <row r="334" s="26" customFormat="1" ht="12.75"/>
    <row r="335" s="26" customFormat="1" ht="12.75"/>
    <row r="336" s="26" customFormat="1" ht="12.75"/>
    <row r="337" s="26" customFormat="1" ht="12.75"/>
    <row r="338" s="26" customFormat="1" ht="12.75"/>
    <row r="339" s="26" customFormat="1" ht="12.75"/>
    <row r="340" s="26" customFormat="1" ht="12.75"/>
    <row r="341" s="26" customFormat="1" ht="12.75"/>
    <row r="342" s="26" customFormat="1" ht="12.75"/>
    <row r="343" s="26" customFormat="1" ht="12.75"/>
    <row r="344" s="26" customFormat="1" ht="12.75"/>
    <row r="345" s="26" customFormat="1" ht="12.75"/>
    <row r="346" s="26" customFormat="1" ht="12.75"/>
    <row r="347" s="26" customFormat="1" ht="12.75"/>
    <row r="348" s="26" customFormat="1" ht="12.75"/>
    <row r="349" s="26" customFormat="1" ht="12.75"/>
    <row r="350" s="26" customFormat="1" ht="12.75"/>
    <row r="351" s="26" customFormat="1" ht="12.75"/>
    <row r="352" s="26" customFormat="1" ht="12.75"/>
    <row r="353" s="26" customFormat="1" ht="12.75"/>
    <row r="354" s="26" customFormat="1" ht="12.75"/>
    <row r="355" s="26" customFormat="1" ht="12.75"/>
    <row r="356" s="26" customFormat="1" ht="12.75"/>
    <row r="357" s="26" customFormat="1" ht="12.75"/>
    <row r="358" s="26" customFormat="1" ht="12.75"/>
    <row r="359" s="26" customFormat="1" ht="12.75"/>
    <row r="360" s="26" customFormat="1" ht="12.75"/>
    <row r="361" s="26" customFormat="1" ht="12.75"/>
    <row r="362" s="26" customFormat="1" ht="12.75"/>
    <row r="363" s="26" customFormat="1" ht="12.75"/>
    <row r="364" s="26" customFormat="1" ht="12.75"/>
    <row r="365" s="26" customFormat="1" ht="12.75"/>
    <row r="366" s="26" customFormat="1" ht="12.75"/>
    <row r="367" s="26" customFormat="1" ht="12.75"/>
    <row r="368" s="26" customFormat="1" ht="12.75"/>
    <row r="369" s="26" customFormat="1" ht="12.75"/>
    <row r="370" s="26" customFormat="1" ht="12.75"/>
    <row r="371" s="26" customFormat="1" ht="12.75"/>
    <row r="372" s="26" customFormat="1" ht="12.75"/>
    <row r="373" s="26" customFormat="1" ht="12.75"/>
    <row r="374" s="26" customFormat="1" ht="12.75"/>
    <row r="375" s="26" customFormat="1" ht="12.75"/>
    <row r="376" s="26" customFormat="1" ht="12.75"/>
    <row r="377" s="26" customFormat="1" ht="12.75"/>
    <row r="378" s="26" customFormat="1" ht="12.75"/>
    <row r="379" s="26" customFormat="1" ht="12.75"/>
    <row r="380" s="26" customFormat="1" ht="12.75"/>
    <row r="381" s="26" customFormat="1" ht="12.75"/>
    <row r="382" s="26" customFormat="1" ht="12.75"/>
    <row r="383" s="26" customFormat="1" ht="12.75"/>
    <row r="384" s="26" customFormat="1" ht="12.75"/>
    <row r="385" s="26" customFormat="1" ht="12.75"/>
    <row r="386" s="26" customFormat="1" ht="12.75"/>
    <row r="387" s="26" customFormat="1" ht="12.75"/>
    <row r="388" s="26" customFormat="1" ht="12.75"/>
    <row r="389" s="26" customFormat="1" ht="12.75"/>
    <row r="390" s="26" customFormat="1" ht="12.75"/>
    <row r="391" s="26" customFormat="1" ht="12.75"/>
    <row r="392" s="26" customFormat="1" ht="12.75"/>
    <row r="393" s="26" customFormat="1" ht="12.75"/>
    <row r="394" s="26" customFormat="1" ht="12.75"/>
    <row r="395" s="26" customFormat="1" ht="12.75"/>
    <row r="396" s="26" customFormat="1" ht="12.75"/>
    <row r="397" s="26" customFormat="1" ht="12.75"/>
    <row r="398" s="26" customFormat="1" ht="12.75"/>
    <row r="399" s="26" customFormat="1" ht="12.75"/>
    <row r="400" s="26" customFormat="1" ht="12.75"/>
    <row r="401" s="26" customFormat="1" ht="12.75"/>
    <row r="402" s="26" customFormat="1" ht="12.75"/>
    <row r="403" s="26" customFormat="1" ht="12.75"/>
    <row r="404" s="26" customFormat="1" ht="12.75"/>
    <row r="405" s="26" customFormat="1" ht="12.75"/>
    <row r="406" s="26" customFormat="1" ht="12.75"/>
    <row r="407" s="26" customFormat="1" ht="12.75"/>
    <row r="408" s="26" customFormat="1" ht="12.75"/>
    <row r="409" s="26" customFormat="1" ht="12.75"/>
    <row r="410" s="26" customFormat="1" ht="12.75"/>
    <row r="411" s="26" customFormat="1" ht="12.75"/>
    <row r="412" s="26" customFormat="1" ht="12.75"/>
    <row r="413" s="26" customFormat="1" ht="12.75"/>
    <row r="414" s="26" customFormat="1" ht="12.75"/>
    <row r="415" s="26" customFormat="1" ht="12.75"/>
    <row r="416" s="26" customFormat="1" ht="12.75"/>
    <row r="417" s="26" customFormat="1" ht="12.75"/>
    <row r="418" s="26" customFormat="1" ht="12.75"/>
    <row r="419" s="26" customFormat="1" ht="12.75"/>
    <row r="420" s="26" customFormat="1" ht="12.75"/>
    <row r="421" s="26" customFormat="1" ht="12.75"/>
    <row r="422" s="26" customFormat="1" ht="12.75"/>
    <row r="423" s="26" customFormat="1" ht="12.75"/>
    <row r="424" s="26" customFormat="1" ht="12.75"/>
    <row r="425" s="26" customFormat="1" ht="12.75"/>
    <row r="426" s="26" customFormat="1" ht="12.75"/>
    <row r="427" s="26" customFormat="1" ht="12.75"/>
    <row r="428" s="26" customFormat="1" ht="12.75"/>
    <row r="429" s="26" customFormat="1" ht="12.75"/>
    <row r="430" s="26" customFormat="1" ht="12.75"/>
    <row r="431" s="26" customFormat="1" ht="12.75"/>
    <row r="432" s="26" customFormat="1" ht="12.75"/>
    <row r="433" s="26" customFormat="1" ht="12.75"/>
    <row r="434" s="26" customFormat="1" ht="12.75"/>
    <row r="435" s="26" customFormat="1" ht="12.75"/>
    <row r="436" s="26" customFormat="1" ht="12.75"/>
    <row r="437" s="26" customFormat="1" ht="12.75"/>
    <row r="438" s="26" customFormat="1" ht="12.75"/>
    <row r="439" s="26" customFormat="1" ht="12.75"/>
    <row r="440" s="26" customFormat="1" ht="12.75"/>
    <row r="441" s="26" customFormat="1" ht="12.75"/>
    <row r="442" s="26" customFormat="1" ht="12.75"/>
    <row r="443" s="26" customFormat="1" ht="12.75"/>
    <row r="444" s="26" customFormat="1" ht="12.75"/>
    <row r="445" s="26" customFormat="1" ht="12.75"/>
    <row r="446" s="26" customFormat="1" ht="12.75"/>
    <row r="447" s="26" customFormat="1" ht="12.75"/>
    <row r="448" s="26" customFormat="1" ht="12.75"/>
    <row r="449" s="26" customFormat="1" ht="12.75"/>
    <row r="450" s="26" customFormat="1" ht="12.75"/>
    <row r="451" s="26" customFormat="1" ht="12.75"/>
    <row r="452" s="26" customFormat="1" ht="12.75"/>
    <row r="453" s="26" customFormat="1" ht="12.75"/>
    <row r="454" s="26" customFormat="1" ht="12.75"/>
    <row r="455" s="26" customFormat="1" ht="12.75"/>
    <row r="456" s="26" customFormat="1" ht="12.75"/>
    <row r="457" s="26" customFormat="1" ht="12.75"/>
    <row r="458" s="26" customFormat="1" ht="12.75"/>
    <row r="459" s="26" customFormat="1" ht="12.75"/>
    <row r="460" s="26" customFormat="1" ht="12.75"/>
    <row r="461" s="26" customFormat="1" ht="12.75"/>
    <row r="462" s="26" customFormat="1" ht="12.75"/>
    <row r="463" s="26" customFormat="1" ht="12.75"/>
    <row r="464" s="26" customFormat="1" ht="12.75"/>
    <row r="465" s="26" customFormat="1" ht="12.75"/>
    <row r="466" s="26" customFormat="1" ht="12.75"/>
    <row r="467" s="26" customFormat="1" ht="12.75"/>
    <row r="468" s="26" customFormat="1" ht="12.75"/>
    <row r="469" s="26" customFormat="1" ht="12.75"/>
    <row r="470" s="26" customFormat="1" ht="12.75"/>
    <row r="471" s="26" customFormat="1" ht="12.75"/>
    <row r="472" s="26" customFormat="1" ht="12.75"/>
    <row r="473" s="26" customFormat="1" ht="12.75"/>
    <row r="474" s="26" customFormat="1" ht="12.75"/>
    <row r="475" s="26" customFormat="1" ht="12.75"/>
    <row r="476" s="26" customFormat="1" ht="12.75"/>
    <row r="477" s="26" customFormat="1" ht="12.75"/>
    <row r="478" s="26" customFormat="1" ht="12.75"/>
    <row r="479" s="26" customFormat="1" ht="12.75"/>
    <row r="480" s="26" customFormat="1" ht="12.75"/>
    <row r="481" s="26" customFormat="1" ht="12.75"/>
    <row r="482" s="26" customFormat="1" ht="12.75"/>
    <row r="483" s="26" customFormat="1" ht="12.75"/>
    <row r="484" s="26" customFormat="1" ht="12.75"/>
    <row r="485" s="26" customFormat="1" ht="12.75"/>
    <row r="486" s="26" customFormat="1" ht="12.75"/>
    <row r="487" s="26" customFormat="1" ht="12.75"/>
    <row r="488" s="26" customFormat="1" ht="12.75"/>
    <row r="489" s="26" customFormat="1" ht="12.75"/>
    <row r="490" s="26" customFormat="1" ht="12.75"/>
    <row r="491" s="26" customFormat="1" ht="12.75"/>
    <row r="492" s="26" customFormat="1" ht="12.75"/>
    <row r="493" s="26" customFormat="1" ht="12.75"/>
    <row r="494" s="26" customFormat="1" ht="12.75"/>
    <row r="495" s="26" customFormat="1" ht="12.75"/>
    <row r="496" s="26" customFormat="1" ht="12.75"/>
    <row r="497" s="26" customFormat="1" ht="12.75"/>
    <row r="498" s="26" customFormat="1" ht="12.75"/>
    <row r="499" s="26" customFormat="1" ht="12.75"/>
    <row r="500" s="26" customFormat="1" ht="12.75"/>
    <row r="501" s="26" customFormat="1" ht="12.75"/>
    <row r="502" s="26" customFormat="1" ht="12.75"/>
    <row r="503" s="26" customFormat="1" ht="12.75"/>
    <row r="504" s="26" customFormat="1" ht="12.75"/>
    <row r="505" s="26" customFormat="1" ht="12.75"/>
    <row r="506" s="26" customFormat="1" ht="12.75"/>
    <row r="507" s="26" customFormat="1" ht="12.75"/>
    <row r="508" s="26" customFormat="1" ht="12.75"/>
    <row r="509" s="26" customFormat="1" ht="12.75"/>
    <row r="510" s="26" customFormat="1" ht="12.75"/>
    <row r="511" s="26" customFormat="1" ht="12.75"/>
    <row r="512" s="26" customFormat="1" ht="12.75"/>
    <row r="513" s="26" customFormat="1" ht="12.75"/>
    <row r="514" s="26" customFormat="1" ht="12.75"/>
    <row r="515" s="26" customFormat="1" ht="12.75"/>
    <row r="516" s="26" customFormat="1" ht="12.75"/>
    <row r="517" s="26" customFormat="1" ht="12.75"/>
    <row r="518" s="26" customFormat="1" ht="12.75"/>
    <row r="519" s="26" customFormat="1" ht="12.75"/>
    <row r="520" s="26" customFormat="1" ht="12.75"/>
    <row r="521" s="26" customFormat="1" ht="12.75"/>
    <row r="522" s="26" customFormat="1" ht="12.75"/>
    <row r="523" s="26" customFormat="1" ht="12.75"/>
    <row r="524" s="26" customFormat="1" ht="12.75"/>
    <row r="525" s="26" customFormat="1" ht="12.75"/>
    <row r="526" s="26" customFormat="1" ht="12.75"/>
    <row r="527" s="26" customFormat="1" ht="12.75"/>
    <row r="528" s="26" customFormat="1" ht="12.75"/>
    <row r="529" s="26" customFormat="1" ht="12.75"/>
    <row r="530" s="26" customFormat="1" ht="12.75"/>
    <row r="531" s="26" customFormat="1" ht="12.75"/>
    <row r="532" s="26" customFormat="1" ht="12.75"/>
    <row r="533" s="26" customFormat="1" ht="12.75"/>
    <row r="534" s="26" customFormat="1" ht="12.75"/>
    <row r="535" s="26" customFormat="1" ht="12.75"/>
    <row r="536" s="26" customFormat="1" ht="12.75"/>
    <row r="537" s="26" customFormat="1" ht="12.75"/>
    <row r="538" s="26" customFormat="1" ht="12.75"/>
    <row r="539" s="26" customFormat="1" ht="12.75"/>
    <row r="540" s="26" customFormat="1" ht="12.75"/>
    <row r="541" s="26" customFormat="1" ht="12.75"/>
    <row r="542" s="26" customFormat="1" ht="12.75"/>
    <row r="543" s="26" customFormat="1" ht="12.75"/>
    <row r="544" s="26" customFormat="1" ht="12.75"/>
    <row r="545" s="26" customFormat="1" ht="12.75"/>
    <row r="546" s="26" customFormat="1" ht="12.75"/>
    <row r="547" s="26" customFormat="1" ht="12.75"/>
    <row r="548" s="26" customFormat="1" ht="12.75"/>
    <row r="549" s="26" customFormat="1" ht="12.75"/>
    <row r="550" s="26" customFormat="1" ht="12.75"/>
    <row r="551" s="26" customFormat="1" ht="12.75"/>
    <row r="552" s="26" customFormat="1" ht="12.75"/>
    <row r="553" s="26" customFormat="1" ht="12.75"/>
    <row r="554" s="26" customFormat="1" ht="12.75"/>
    <row r="555" s="26" customFormat="1" ht="12.75"/>
    <row r="556" s="26" customFormat="1" ht="12.75"/>
    <row r="557" s="26" customFormat="1" ht="12.75"/>
    <row r="558" s="26" customFormat="1" ht="12.75"/>
    <row r="559" s="26" customFormat="1" ht="12.75"/>
    <row r="560" s="26" customFormat="1" ht="12.75"/>
    <row r="561" s="26" customFormat="1" ht="12.75"/>
    <row r="562" s="26" customFormat="1" ht="12.75"/>
    <row r="563" s="26" customFormat="1" ht="12.75"/>
    <row r="564" s="26" customFormat="1" ht="12.75"/>
    <row r="565" s="26" customFormat="1" ht="12.75"/>
    <row r="566" s="26" customFormat="1" ht="12.75"/>
    <row r="567" s="26" customFormat="1" ht="12.75"/>
    <row r="568" s="26" customFormat="1" ht="12.75"/>
    <row r="569" s="26" customFormat="1" ht="12.75"/>
    <row r="570" s="26" customFormat="1" ht="12.75"/>
    <row r="571" s="26" customFormat="1" ht="12.75"/>
    <row r="572" s="26" customFormat="1" ht="12.75"/>
    <row r="573" s="26" customFormat="1" ht="12.75"/>
    <row r="574" s="26" customFormat="1" ht="12.75"/>
    <row r="575" s="26" customFormat="1" ht="12.75"/>
    <row r="576" s="26" customFormat="1" ht="12.75"/>
    <row r="577" s="26" customFormat="1" ht="12.75"/>
    <row r="578" s="26" customFormat="1" ht="12.75"/>
    <row r="579" s="26" customFormat="1" ht="12.75"/>
    <row r="580" s="26" customFormat="1" ht="12.75"/>
    <row r="581" s="26" customFormat="1" ht="12.75"/>
    <row r="582" s="26" customFormat="1" ht="12.75"/>
    <row r="583" s="26" customFormat="1" ht="12.75"/>
    <row r="584" s="26" customFormat="1" ht="12.75"/>
    <row r="585" s="26" customFormat="1" ht="12.75"/>
    <row r="586" s="26" customFormat="1" ht="12.75"/>
    <row r="587" s="26" customFormat="1" ht="12.75"/>
    <row r="588" s="26" customFormat="1" ht="12.75"/>
    <row r="589" s="26" customFormat="1" ht="12.75"/>
    <row r="590" s="26" customFormat="1" ht="12.75"/>
    <row r="591" s="26" customFormat="1" ht="12.75"/>
    <row r="592" s="26" customFormat="1" ht="12.75"/>
    <row r="593" s="26" customFormat="1" ht="12.75"/>
    <row r="594" s="26" customFormat="1" ht="12.75"/>
    <row r="595" s="26" customFormat="1" ht="12.75"/>
    <row r="596" s="26" customFormat="1" ht="12.75"/>
    <row r="597" s="26" customFormat="1" ht="12.75"/>
    <row r="598" s="26" customFormat="1" ht="12.75"/>
    <row r="599" s="26" customFormat="1" ht="12.75"/>
    <row r="600" s="26" customFormat="1" ht="12.75"/>
    <row r="601" s="26" customFormat="1" ht="12.75"/>
    <row r="602" s="26" customFormat="1" ht="12.75"/>
    <row r="603" s="26" customFormat="1" ht="12.75"/>
    <row r="604" s="26" customFormat="1" ht="12.75"/>
    <row r="605" s="26" customFormat="1" ht="12.75"/>
    <row r="606" s="26" customFormat="1" ht="12.75"/>
    <row r="607" s="26" customFormat="1" ht="12.75"/>
    <row r="608" s="26" customFormat="1" ht="12.75"/>
    <row r="609" s="26" customFormat="1" ht="12.75"/>
    <row r="610" s="26" customFormat="1" ht="12.75"/>
    <row r="611" s="26" customFormat="1" ht="12.75"/>
    <row r="612" s="26" customFormat="1" ht="12.75"/>
    <row r="613" s="26" customFormat="1" ht="12.75"/>
    <row r="614" s="26" customFormat="1" ht="12.75"/>
    <row r="615" s="26" customFormat="1" ht="12.75"/>
    <row r="616" s="26" customFormat="1" ht="12.75"/>
    <row r="617" s="26" customFormat="1" ht="12.75"/>
    <row r="618" s="26" customFormat="1" ht="12.75"/>
    <row r="619" s="26" customFormat="1" ht="12.75"/>
    <row r="620" s="26" customFormat="1" ht="12.75"/>
    <row r="621" s="26" customFormat="1" ht="12.75"/>
    <row r="622" s="26" customFormat="1" ht="12.75"/>
    <row r="623" s="26" customFormat="1" ht="12.75"/>
    <row r="624" s="26" customFormat="1" ht="12.75"/>
    <row r="625" s="26" customFormat="1" ht="12.75"/>
    <row r="626" s="26" customFormat="1" ht="12.75"/>
    <row r="627" s="26" customFormat="1" ht="12.75"/>
    <row r="628" s="26" customFormat="1" ht="12.75"/>
    <row r="629" s="26" customFormat="1" ht="12.75"/>
    <row r="630" s="26" customFormat="1" ht="12.75"/>
    <row r="631" s="26" customFormat="1" ht="12.75"/>
    <row r="632" s="26" customFormat="1" ht="12.75"/>
    <row r="633" s="26" customFormat="1" ht="12.75"/>
    <row r="634" s="26" customFormat="1" ht="12.75"/>
    <row r="635" s="26" customFormat="1" ht="12.75"/>
    <row r="636" s="26" customFormat="1" ht="12.75"/>
    <row r="637" s="26" customFormat="1" ht="12.75"/>
    <row r="638" s="26" customFormat="1" ht="12.75"/>
    <row r="639" s="26" customFormat="1" ht="12.75"/>
    <row r="640" s="26" customFormat="1" ht="12.75"/>
    <row r="641" s="26" customFormat="1" ht="12.75"/>
    <row r="642" s="26" customFormat="1" ht="12.75"/>
    <row r="643" s="26" customFormat="1" ht="12.75"/>
    <row r="644" s="26" customFormat="1" ht="12.75"/>
    <row r="645" s="26" customFormat="1" ht="12.75"/>
    <row r="646" s="26" customFormat="1" ht="12.75"/>
    <row r="647" s="26" customFormat="1" ht="12.75"/>
    <row r="648" s="26" customFormat="1" ht="12.75"/>
    <row r="649" s="26" customFormat="1" ht="12.75"/>
    <row r="650" s="26" customFormat="1" ht="12.75"/>
    <row r="651" s="26" customFormat="1" ht="12.75"/>
    <row r="652" s="26" customFormat="1" ht="12.75"/>
    <row r="653" s="26" customFormat="1" ht="12.75"/>
    <row r="654" s="26" customFormat="1" ht="12.75"/>
    <row r="655" s="26" customFormat="1" ht="12.75"/>
    <row r="656" s="26" customFormat="1" ht="12.75"/>
    <row r="657" s="26" customFormat="1" ht="12.75"/>
    <row r="658" s="26" customFormat="1" ht="12.75"/>
    <row r="659" s="26" customFormat="1" ht="12.75"/>
    <row r="660" s="26" customFormat="1" ht="12.75"/>
    <row r="661" s="26" customFormat="1" ht="12.75"/>
    <row r="662" s="26" customFormat="1" ht="12.75"/>
    <row r="663" s="26" customFormat="1" ht="12.75"/>
    <row r="664" s="26" customFormat="1" ht="12.75"/>
    <row r="665" s="26" customFormat="1" ht="12.75"/>
    <row r="666" s="26" customFormat="1" ht="12.75"/>
    <row r="667" s="26" customFormat="1" ht="12.75"/>
    <row r="668" s="26" customFormat="1" ht="12.75"/>
    <row r="669" s="26" customFormat="1" ht="12.75"/>
    <row r="670" s="26" customFormat="1" ht="12.75"/>
    <row r="671" s="26" customFormat="1" ht="12.75"/>
    <row r="672" s="26" customFormat="1" ht="12.75"/>
    <row r="673" s="26" customFormat="1" ht="12.75"/>
    <row r="674" s="26" customFormat="1" ht="12.75"/>
    <row r="675" s="26" customFormat="1" ht="12.75"/>
    <row r="676" s="26" customFormat="1" ht="12.75"/>
    <row r="677" s="26" customFormat="1" ht="12.75"/>
    <row r="678" s="26" customFormat="1" ht="12.75"/>
    <row r="679" s="26" customFormat="1" ht="12.75"/>
    <row r="680" s="26" customFormat="1" ht="12.75"/>
    <row r="681" s="26" customFormat="1" ht="12.75"/>
    <row r="682" s="26" customFormat="1" ht="12.75"/>
    <row r="683" s="26" customFormat="1" ht="12.75"/>
    <row r="684" s="26" customFormat="1" ht="12.75"/>
    <row r="685" s="26" customFormat="1" ht="12.75"/>
    <row r="686" s="26" customFormat="1" ht="12.75"/>
    <row r="687" s="26" customFormat="1" ht="12.75"/>
    <row r="688" s="26" customFormat="1" ht="12.75"/>
    <row r="689" s="26" customFormat="1" ht="12.75"/>
    <row r="690" s="26" customFormat="1" ht="12.75"/>
    <row r="691" s="26" customFormat="1" ht="12.75"/>
    <row r="692" s="26" customFormat="1" ht="12.75"/>
    <row r="693" s="26" customFormat="1" ht="12.75"/>
    <row r="694" s="26" customFormat="1" ht="12.75"/>
    <row r="695" s="26" customFormat="1" ht="12.75"/>
    <row r="696" s="26" customFormat="1" ht="12.75"/>
    <row r="697" s="26" customFormat="1" ht="12.75"/>
    <row r="698" s="26" customFormat="1" ht="12.75"/>
    <row r="699" s="26" customFormat="1" ht="12.75"/>
    <row r="700" s="26" customFormat="1" ht="12.75"/>
    <row r="701" s="26" customFormat="1" ht="12.75"/>
    <row r="702" s="26" customFormat="1" ht="12.75"/>
    <row r="703" s="26" customFormat="1" ht="12.75"/>
    <row r="704" s="26" customFormat="1" ht="12.75"/>
    <row r="705" s="26" customFormat="1" ht="12.75"/>
    <row r="706" s="26" customFormat="1" ht="12.75"/>
    <row r="707" s="26" customFormat="1" ht="12.75"/>
    <row r="708" s="26" customFormat="1" ht="12.75"/>
    <row r="709" s="26" customFormat="1" ht="12.75"/>
    <row r="710" s="26" customFormat="1" ht="12.75"/>
    <row r="711" s="26" customFormat="1" ht="12.75"/>
    <row r="712" s="26" customFormat="1" ht="12.75"/>
    <row r="713" s="26" customFormat="1" ht="12.75"/>
    <row r="714" s="26" customFormat="1" ht="12.75"/>
    <row r="715" s="26" customFormat="1" ht="12.75"/>
    <row r="716" s="26" customFormat="1" ht="12.75"/>
    <row r="717" s="26" customFormat="1" ht="12.75"/>
    <row r="718" s="26" customFormat="1" ht="12.75"/>
    <row r="719" s="26" customFormat="1" ht="12.75"/>
    <row r="720" s="26" customFormat="1" ht="12.75"/>
    <row r="721" s="26" customFormat="1" ht="12.75"/>
    <row r="722" s="26" customFormat="1" ht="12.75"/>
    <row r="723" s="26" customFormat="1" ht="12.75"/>
    <row r="724" s="26" customFormat="1" ht="12.75"/>
    <row r="725" s="26" customFormat="1" ht="12.75"/>
    <row r="726" s="26" customFormat="1" ht="12.75"/>
    <row r="727" s="26" customFormat="1" ht="12.75"/>
    <row r="728" s="26" customFormat="1" ht="12.75"/>
    <row r="729" s="26" customFormat="1" ht="12.75"/>
    <row r="730" s="26" customFormat="1" ht="12.75"/>
    <row r="731" s="26" customFormat="1" ht="12.75"/>
    <row r="732" s="26" customFormat="1" ht="12.75"/>
    <row r="733" s="26" customFormat="1" ht="12.75"/>
    <row r="734" s="26" customFormat="1" ht="12.75"/>
    <row r="735" s="26" customFormat="1" ht="12.75"/>
    <row r="736" s="26" customFormat="1" ht="12.75"/>
    <row r="737" s="26" customFormat="1" ht="12.75"/>
    <row r="738" s="26" customFormat="1" ht="12.75"/>
    <row r="739" s="26" customFormat="1" ht="12.75"/>
    <row r="740" s="26" customFormat="1" ht="12.75"/>
    <row r="741" s="26" customFormat="1" ht="12.75"/>
    <row r="742" s="26" customFormat="1" ht="12.75"/>
    <row r="743" s="26" customFormat="1" ht="12.75"/>
    <row r="744" s="26" customFormat="1" ht="12.75"/>
    <row r="745" s="26" customFormat="1" ht="12.75"/>
    <row r="746" s="26" customFormat="1" ht="12.75"/>
    <row r="747" s="26" customFormat="1" ht="12.75"/>
    <row r="748" s="26" customFormat="1" ht="12.75"/>
    <row r="749" s="26" customFormat="1" ht="12.75"/>
    <row r="750" s="26" customFormat="1" ht="12.75"/>
    <row r="751" s="26" customFormat="1" ht="12.75"/>
    <row r="752" s="26" customFormat="1" ht="12.75"/>
    <row r="753" s="26" customFormat="1" ht="12.75"/>
    <row r="754" s="26" customFormat="1" ht="12.75"/>
    <row r="755" s="26" customFormat="1" ht="12.75"/>
    <row r="756" s="26" customFormat="1" ht="12.75"/>
    <row r="757" s="26" customFormat="1" ht="12.75"/>
    <row r="758" s="26" customFormat="1" ht="12.75"/>
    <row r="759" s="26" customFormat="1" ht="12.75"/>
    <row r="760" s="26" customFormat="1" ht="12.75"/>
    <row r="761" s="26" customFormat="1" ht="12.75"/>
    <row r="762" s="26" customFormat="1" ht="12.75"/>
    <row r="763" s="26" customFormat="1" ht="12.75"/>
    <row r="764" s="26" customFormat="1" ht="12.75"/>
    <row r="765" s="26" customFormat="1" ht="12.75"/>
    <row r="766" s="26" customFormat="1" ht="12.75"/>
    <row r="767" s="26" customFormat="1" ht="12.75"/>
    <row r="768" s="26" customFormat="1" ht="12.75"/>
    <row r="769" s="26" customFormat="1" ht="12.75"/>
    <row r="770" s="26" customFormat="1" ht="12.75"/>
    <row r="771" s="26" customFormat="1" ht="12.75"/>
    <row r="772" s="26" customFormat="1" ht="12.75"/>
    <row r="773" s="26" customFormat="1" ht="12.75"/>
    <row r="774" s="26" customFormat="1" ht="12.75"/>
    <row r="775" s="26" customFormat="1" ht="12.75"/>
    <row r="776" s="26" customFormat="1" ht="12.75"/>
    <row r="777" s="26" customFormat="1" ht="12.75"/>
    <row r="778" s="26" customFormat="1" ht="12.75"/>
    <row r="779" s="26" customFormat="1" ht="12.75"/>
    <row r="780" s="26" customFormat="1" ht="12.75"/>
    <row r="781" s="26" customFormat="1" ht="12.75"/>
    <row r="782" s="26" customFormat="1" ht="12.75"/>
    <row r="783" s="26" customFormat="1" ht="12.75"/>
    <row r="784" s="26" customFormat="1" ht="12.75"/>
    <row r="785" s="26" customFormat="1" ht="12.75"/>
    <row r="786" s="26" customFormat="1" ht="12.75"/>
    <row r="787" s="26" customFormat="1" ht="12.75"/>
    <row r="788" s="26" customFormat="1" ht="12.75"/>
    <row r="789" s="26" customFormat="1" ht="12.75"/>
    <row r="790" s="26" customFormat="1" ht="12.75"/>
    <row r="791" s="26" customFormat="1" ht="12.75"/>
    <row r="792" s="26" customFormat="1" ht="12.75"/>
    <row r="793" s="26" customFormat="1" ht="12.75"/>
    <row r="794" s="26" customFormat="1" ht="12.75"/>
    <row r="795" s="26" customFormat="1" ht="12.75"/>
    <row r="796" s="26" customFormat="1" ht="12.75"/>
    <row r="797" s="26" customFormat="1" ht="12.75"/>
    <row r="798" s="26" customFormat="1" ht="12.75"/>
    <row r="799" s="26" customFormat="1" ht="12.75"/>
    <row r="800" s="26" customFormat="1" ht="12.75"/>
    <row r="801" s="26" customFormat="1" ht="12.75"/>
    <row r="802" s="26" customFormat="1" ht="12.75"/>
    <row r="803" s="26" customFormat="1" ht="12.75"/>
    <row r="804" s="26" customFormat="1" ht="12.75"/>
    <row r="805" s="26" customFormat="1" ht="12.75"/>
    <row r="806" s="26" customFormat="1" ht="12.75"/>
    <row r="807" s="26" customFormat="1" ht="12.75"/>
    <row r="808" s="26" customFormat="1" ht="12.75"/>
    <row r="809" s="26" customFormat="1" ht="12.75"/>
    <row r="810" s="26" customFormat="1" ht="12.75"/>
    <row r="811" s="26" customFormat="1" ht="12.75"/>
    <row r="812" s="26" customFormat="1" ht="12.75"/>
    <row r="813" s="26" customFormat="1" ht="12.75"/>
    <row r="814" s="26" customFormat="1" ht="12.75"/>
    <row r="815" s="26" customFormat="1" ht="12.75"/>
    <row r="816" s="26" customFormat="1" ht="12.75"/>
    <row r="817" s="26" customFormat="1" ht="12.75"/>
    <row r="818" s="26" customFormat="1" ht="12.75"/>
    <row r="819" s="26" customFormat="1" ht="12.75"/>
    <row r="820" s="26" customFormat="1" ht="12.75"/>
    <row r="821" s="26" customFormat="1" ht="12.75"/>
    <row r="822" s="26" customFormat="1" ht="12.75"/>
    <row r="823" s="26" customFormat="1" ht="12.75"/>
    <row r="824" s="26" customFormat="1" ht="12.75"/>
    <row r="825" s="26" customFormat="1" ht="12.75"/>
    <row r="826" s="26" customFormat="1" ht="12.75"/>
    <row r="827" s="26" customFormat="1" ht="12.75"/>
    <row r="828" s="26" customFormat="1" ht="12.75"/>
    <row r="829" s="26" customFormat="1" ht="12.75"/>
    <row r="830" s="26" customFormat="1" ht="12.75"/>
    <row r="831" s="26" customFormat="1" ht="12.75"/>
    <row r="832" s="26" customFormat="1" ht="12.75"/>
    <row r="833" s="26" customFormat="1" ht="12.75"/>
    <row r="834" s="26" customFormat="1" ht="12.75"/>
    <row r="835" s="26" customFormat="1" ht="12.75"/>
    <row r="836" s="26" customFormat="1" ht="12.75"/>
    <row r="837" s="26" customFormat="1" ht="12.75"/>
    <row r="838" s="26" customFormat="1" ht="12.75"/>
    <row r="839" s="26" customFormat="1" ht="12.75"/>
    <row r="840" s="26" customFormat="1" ht="12.75"/>
    <row r="841" s="26" customFormat="1" ht="12.75"/>
    <row r="842" s="26" customFormat="1" ht="12.75"/>
    <row r="843" s="26" customFormat="1" ht="12.75"/>
    <row r="844" s="26" customFormat="1" ht="12.75"/>
    <row r="845" s="26" customFormat="1" ht="12.75"/>
    <row r="846" s="26" customFormat="1" ht="12.75"/>
    <row r="847" s="26" customFormat="1" ht="12.75"/>
    <row r="848" s="26" customFormat="1" ht="12.75"/>
    <row r="849" s="26" customFormat="1" ht="12.75"/>
    <row r="850" s="26" customFormat="1" ht="12.75"/>
    <row r="851" s="26" customFormat="1" ht="12.75"/>
    <row r="852" s="26" customFormat="1" ht="12.75"/>
    <row r="853" s="26" customFormat="1" ht="12.75"/>
    <row r="854" s="26" customFormat="1" ht="12.75"/>
    <row r="855" s="26" customFormat="1" ht="12.75"/>
    <row r="856" s="26" customFormat="1" ht="12.75"/>
    <row r="857" s="26" customFormat="1" ht="12.75"/>
    <row r="858" s="26" customFormat="1" ht="12.75"/>
    <row r="859" s="26" customFormat="1" ht="12.75"/>
    <row r="860" s="26" customFormat="1" ht="12.75"/>
    <row r="861" s="26" customFormat="1" ht="12.75"/>
    <row r="862" s="26" customFormat="1" ht="12.75"/>
    <row r="863" s="26" customFormat="1" ht="12.75"/>
    <row r="864" s="26" customFormat="1" ht="12.75"/>
    <row r="865" s="26" customFormat="1" ht="12.75"/>
    <row r="866" s="26" customFormat="1" ht="12.75"/>
    <row r="867" s="26" customFormat="1" ht="12.75"/>
    <row r="868" s="26" customFormat="1" ht="12.75"/>
    <row r="869" s="26" customFormat="1" ht="12.75"/>
    <row r="870" s="26" customFormat="1" ht="12.75"/>
    <row r="871" s="26" customFormat="1" ht="12.75"/>
    <row r="872" s="26" customFormat="1" ht="12.75"/>
    <row r="873" s="26" customFormat="1" ht="12.75"/>
    <row r="874" s="26" customFormat="1" ht="12.75"/>
    <row r="875" s="26" customFormat="1" ht="12.75"/>
    <row r="876" s="26" customFormat="1" ht="12.75"/>
    <row r="877" s="26" customFormat="1" ht="12.75"/>
    <row r="878" s="26" customFormat="1" ht="12.75"/>
    <row r="879" s="26" customFormat="1" ht="12.75"/>
    <row r="880" s="26" customFormat="1" ht="12.75"/>
    <row r="881" s="26" customFormat="1" ht="12.75"/>
    <row r="882" s="26" customFormat="1" ht="12.75"/>
    <row r="883" s="26" customFormat="1" ht="12.75"/>
    <row r="884" s="26" customFormat="1" ht="12.75"/>
    <row r="885" s="26" customFormat="1" ht="12.75"/>
    <row r="886" s="26" customFormat="1" ht="12.75"/>
    <row r="887" s="26" customFormat="1" ht="12.75"/>
    <row r="888" s="26" customFormat="1" ht="12.75"/>
    <row r="889" s="26" customFormat="1" ht="12.75"/>
    <row r="890" s="26" customFormat="1" ht="12.75"/>
    <row r="891" s="26" customFormat="1" ht="12.75"/>
    <row r="892" s="26" customFormat="1" ht="12.75"/>
    <row r="893" s="26" customFormat="1" ht="12.75"/>
    <row r="894" s="26" customFormat="1" ht="12.75"/>
    <row r="895" s="26" customFormat="1" ht="12.75"/>
    <row r="896" s="26" customFormat="1" ht="12.75"/>
    <row r="897" s="26" customFormat="1" ht="12.75"/>
    <row r="898" s="26" customFormat="1" ht="12.75"/>
    <row r="899" s="26" customFormat="1" ht="12.75"/>
    <row r="900" s="26" customFormat="1" ht="12.75"/>
    <row r="901" s="26" customFormat="1" ht="12.75"/>
    <row r="902" s="26" customFormat="1" ht="12.75"/>
    <row r="903" s="26" customFormat="1" ht="12.75"/>
    <row r="904" s="26" customFormat="1" ht="12.75"/>
    <row r="905" s="26" customFormat="1" ht="12.75"/>
    <row r="906" s="26" customFormat="1" ht="12.75"/>
    <row r="907" s="26" customFormat="1" ht="12.75"/>
    <row r="908" s="26" customFormat="1" ht="12.75"/>
    <row r="909" s="26" customFormat="1" ht="12.75"/>
    <row r="910" s="26" customFormat="1" ht="12.75"/>
    <row r="911" s="26" customFormat="1" ht="12.75"/>
    <row r="912" s="26" customFormat="1" ht="12.75"/>
    <row r="913" s="26" customFormat="1" ht="12.75"/>
    <row r="914" s="26" customFormat="1" ht="12.75"/>
    <row r="915" s="26" customFormat="1" ht="12.75"/>
    <row r="916" s="26" customFormat="1" ht="12.75"/>
    <row r="917" s="26" customFormat="1" ht="12.75"/>
    <row r="918" s="26" customFormat="1" ht="12.75"/>
    <row r="919" s="26" customFormat="1" ht="12.75"/>
    <row r="920" s="26" customFormat="1" ht="12.75"/>
    <row r="921" s="26" customFormat="1" ht="12.75"/>
    <row r="922" s="26" customFormat="1" ht="12.75"/>
    <row r="923" s="26" customFormat="1" ht="12.75"/>
    <row r="924" s="26" customFormat="1" ht="12.75"/>
    <row r="925" s="26" customFormat="1" ht="12.75"/>
    <row r="926" s="26" customFormat="1" ht="12.75"/>
    <row r="927" s="26" customFormat="1" ht="12.75"/>
    <row r="928" s="26" customFormat="1" ht="12.75"/>
    <row r="929" s="26" customFormat="1" ht="12.75"/>
    <row r="930" s="26" customFormat="1" ht="12.75"/>
    <row r="931" s="26" customFormat="1" ht="12.75"/>
    <row r="932" s="26" customFormat="1" ht="12.75"/>
    <row r="933" s="26" customFormat="1" ht="12.75"/>
    <row r="934" s="26" customFormat="1" ht="12.75"/>
    <row r="935" s="26" customFormat="1" ht="12.75"/>
    <row r="936" s="26" customFormat="1" ht="12.75"/>
    <row r="937" s="26" customFormat="1" ht="12.75"/>
    <row r="938" s="26" customFormat="1" ht="12.75"/>
    <row r="939" s="26" customFormat="1" ht="12.75"/>
    <row r="940" s="26" customFormat="1" ht="12.75"/>
    <row r="941" s="26" customFormat="1" ht="12.75"/>
    <row r="942" s="26" customFormat="1" ht="12.75"/>
    <row r="943" s="26" customFormat="1" ht="12.75"/>
    <row r="944" s="26" customFormat="1" ht="12.75"/>
    <row r="945" s="26" customFormat="1" ht="12.75"/>
    <row r="946" s="26" customFormat="1" ht="12.75"/>
    <row r="947" s="26" customFormat="1" ht="12.75"/>
    <row r="948" s="26" customFormat="1" ht="12.75"/>
    <row r="949" s="26" customFormat="1" ht="12.75"/>
    <row r="950" s="26" customFormat="1" ht="12.75"/>
    <row r="951" s="26" customFormat="1" ht="12.75"/>
    <row r="952" s="26" customFormat="1" ht="12.75"/>
    <row r="953" s="26" customFormat="1" ht="12.75"/>
    <row r="954" s="26" customFormat="1" ht="12.75"/>
    <row r="955" s="26" customFormat="1" ht="12.75"/>
    <row r="956" s="26" customFormat="1" ht="12.75"/>
    <row r="957" s="26" customFormat="1" ht="12.75"/>
    <row r="958" s="26" customFormat="1" ht="12.75"/>
    <row r="959" s="26" customFormat="1" ht="12.75"/>
    <row r="960" s="26" customFormat="1" ht="12.75"/>
    <row r="961" s="26" customFormat="1" ht="12.75"/>
    <row r="962" s="26" customFormat="1" ht="12.75"/>
    <row r="963" s="26" customFormat="1" ht="12.75"/>
    <row r="964" s="26" customFormat="1" ht="12.75"/>
    <row r="965" s="26" customFormat="1" ht="12.75"/>
    <row r="966" s="26" customFormat="1" ht="12.75"/>
    <row r="967" s="26" customFormat="1" ht="12.75"/>
    <row r="968" s="26" customFormat="1" ht="12.75"/>
    <row r="969" s="26" customFormat="1" ht="12.75"/>
    <row r="970" s="26" customFormat="1" ht="12.75"/>
    <row r="971" s="26" customFormat="1" ht="12.75"/>
    <row r="972" s="26" customFormat="1" ht="12.75"/>
    <row r="973" s="26" customFormat="1" ht="12.75"/>
    <row r="974" s="26" customFormat="1" ht="12.75"/>
    <row r="975" s="26" customFormat="1" ht="12.75"/>
    <row r="976" s="26" customFormat="1" ht="12.75"/>
    <row r="977" s="26" customFormat="1" ht="12.75"/>
    <row r="978" s="26" customFormat="1" ht="12.75"/>
    <row r="979" s="26" customFormat="1" ht="12.75"/>
    <row r="980" s="26" customFormat="1" ht="12.75"/>
    <row r="981" s="26" customFormat="1" ht="12.75"/>
    <row r="982" s="26" customFormat="1" ht="12.75"/>
    <row r="983" s="26" customFormat="1" ht="12.75"/>
    <row r="984" s="26" customFormat="1" ht="12.75"/>
    <row r="985" s="26" customFormat="1" ht="12.75"/>
    <row r="986" s="26" customFormat="1" ht="12.75"/>
    <row r="987" s="26" customFormat="1" ht="12.75"/>
    <row r="988" s="26" customFormat="1" ht="12.75"/>
    <row r="989" s="26" customFormat="1" ht="12.75"/>
    <row r="990" s="26" customFormat="1" ht="12.75"/>
    <row r="991" s="26" customFormat="1" ht="12.75"/>
    <row r="992" s="26" customFormat="1" ht="12.75"/>
    <row r="993" s="26" customFormat="1" ht="12.75"/>
    <row r="994" s="26" customFormat="1" ht="12.75"/>
    <row r="995" s="26" customFormat="1" ht="12.75"/>
    <row r="996" s="26" customFormat="1" ht="12.75"/>
    <row r="997" s="26" customFormat="1" ht="12.75"/>
    <row r="998" s="26" customFormat="1" ht="12.75"/>
    <row r="999" s="26" customFormat="1" ht="12.75"/>
    <row r="1000" s="26" customFormat="1" ht="12.75"/>
    <row r="1001" s="26" customFormat="1" ht="12.75"/>
    <row r="1002" s="26" customFormat="1" ht="12.75"/>
    <row r="1003" s="26" customFormat="1" ht="12.75"/>
    <row r="1004" s="26" customFormat="1" ht="12.75"/>
    <row r="1005" s="26" customFormat="1" ht="12.75"/>
    <row r="1006" s="26" customFormat="1" ht="12.75"/>
    <row r="1007" s="26" customFormat="1" ht="12.75"/>
    <row r="1008" s="26" customFormat="1" ht="12.75"/>
    <row r="1009" s="26" customFormat="1" ht="12.75"/>
    <row r="1010" s="26" customFormat="1" ht="12.75"/>
    <row r="1011" s="26" customFormat="1" ht="12.75"/>
    <row r="1012" s="26" customFormat="1" ht="12.75"/>
    <row r="1013" s="26" customFormat="1" ht="12.75"/>
    <row r="1014" s="26" customFormat="1" ht="12.75"/>
    <row r="1015" s="26" customFormat="1" ht="12.75"/>
    <row r="1016" s="26" customFormat="1" ht="12.75"/>
    <row r="1017" s="26" customFormat="1" ht="12.75"/>
    <row r="1018" s="26" customFormat="1" ht="12.75"/>
    <row r="1019" s="26" customFormat="1" ht="12.75"/>
    <row r="1020" s="26" customFormat="1" ht="12.75"/>
    <row r="1021" s="26" customFormat="1" ht="12.75"/>
    <row r="1022" s="26" customFormat="1" ht="12.75"/>
    <row r="1023" s="26" customFormat="1" ht="12.75"/>
    <row r="1024" s="26" customFormat="1" ht="12.75"/>
    <row r="1025" s="26" customFormat="1" ht="12.75"/>
    <row r="1026" s="26" customFormat="1" ht="12.75"/>
    <row r="1027" s="26" customFormat="1" ht="12.75"/>
    <row r="1028" s="26" customFormat="1" ht="12.75"/>
    <row r="1029" s="26" customFormat="1" ht="12.75"/>
    <row r="1030" s="26" customFormat="1" ht="12.75"/>
    <row r="1031" s="26" customFormat="1" ht="12.75"/>
    <row r="1032" s="26" customFormat="1" ht="12.75"/>
    <row r="1033" s="26" customFormat="1" ht="12.75"/>
    <row r="1034" s="26" customFormat="1" ht="12.75"/>
    <row r="1035" s="26" customFormat="1" ht="12.75"/>
    <row r="1036" s="26" customFormat="1" ht="12.75"/>
    <row r="1037" s="26" customFormat="1" ht="12.75"/>
    <row r="1038" s="26" customFormat="1" ht="12.75"/>
    <row r="1039" s="26" customFormat="1" ht="12.75"/>
    <row r="1040" s="26" customFormat="1" ht="12.75"/>
    <row r="1041" s="26" customFormat="1" ht="12.75"/>
    <row r="1042" s="26" customFormat="1" ht="12.75"/>
    <row r="1043" s="26" customFormat="1" ht="12.75"/>
    <row r="1044" s="26" customFormat="1" ht="12.75"/>
    <row r="1045" s="26" customFormat="1" ht="12.75"/>
    <row r="1046" s="26" customFormat="1" ht="12.75"/>
    <row r="1047" s="26" customFormat="1" ht="12.75"/>
    <row r="1048" s="26" customFormat="1" ht="12.75"/>
    <row r="1049" s="26" customFormat="1" ht="12.75"/>
    <row r="1050" s="26" customFormat="1" ht="12.75"/>
    <row r="1051" s="26" customFormat="1" ht="12.75"/>
    <row r="1052" s="26" customFormat="1" ht="12.75"/>
    <row r="1053" s="26" customFormat="1" ht="12.75"/>
    <row r="1054" s="26" customFormat="1" ht="12.75"/>
    <row r="1055" s="26" customFormat="1" ht="12.75"/>
    <row r="1056" s="26" customFormat="1" ht="12.75"/>
    <row r="1057" s="26" customFormat="1" ht="12.75"/>
    <row r="1058" s="26" customFormat="1" ht="12.75"/>
    <row r="1059" s="26" customFormat="1" ht="12.75"/>
    <row r="1060" s="26" customFormat="1" ht="12.75"/>
    <row r="1061" s="26" customFormat="1" ht="12.75"/>
    <row r="1062" s="26" customFormat="1" ht="12.75"/>
    <row r="1063" s="26" customFormat="1" ht="12.75"/>
    <row r="1064" s="26" customFormat="1" ht="12.75"/>
    <row r="1065" s="26" customFormat="1" ht="12.75"/>
    <row r="1066" s="26" customFormat="1" ht="12.75"/>
    <row r="1067" s="26" customFormat="1" ht="12.75"/>
    <row r="1068" s="26" customFormat="1" ht="12.75"/>
  </sheetData>
  <sheetProtection/>
  <mergeCells count="9">
    <mergeCell ref="Q6:R6"/>
    <mergeCell ref="G6:H6"/>
    <mergeCell ref="K6:L6"/>
    <mergeCell ref="M6:N6"/>
    <mergeCell ref="O6:P6"/>
    <mergeCell ref="A1:I1"/>
    <mergeCell ref="A2:I2"/>
    <mergeCell ref="A3:I3"/>
    <mergeCell ref="A4:I4"/>
  </mergeCells>
  <printOptions horizontalCentered="1"/>
  <pageMargins left="0.3937007874015748" right="0.5905511811023623" top="0.5905511811023623" bottom="0.5905511811023623" header="0.31496062992125984" footer="0.31496062992125984"/>
  <pageSetup fitToHeight="3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9"/>
  <sheetViews>
    <sheetView tabSelected="1" zoomScale="85" zoomScaleNormal="85" zoomScalePageLayoutView="0" workbookViewId="0" topLeftCell="A1">
      <pane xSplit="11" ySplit="7" topLeftCell="V8" activePane="bottomRight" state="frozen"/>
      <selection pane="topLeft" activeCell="A1" sqref="A1"/>
      <selection pane="topRight" activeCell="K1" sqref="K1"/>
      <selection pane="bottomLeft" activeCell="A8" sqref="A8"/>
      <selection pane="bottomRight" activeCell="A4" sqref="A4:J4"/>
    </sheetView>
  </sheetViews>
  <sheetFormatPr defaultColWidth="9.140625" defaultRowHeight="12.75"/>
  <cols>
    <col min="1" max="1" width="6.421875" style="1" bestFit="1" customWidth="1"/>
    <col min="2" max="2" width="40.140625" style="1" customWidth="1"/>
    <col min="3" max="3" width="9.8515625" style="1" bestFit="1" customWidth="1"/>
    <col min="4" max="4" width="14.57421875" style="1" customWidth="1"/>
    <col min="5" max="5" width="7.140625" style="1" customWidth="1"/>
    <col min="6" max="6" width="9.7109375" style="1" bestFit="1" customWidth="1"/>
    <col min="7" max="7" width="9.57421875" style="1" bestFit="1" customWidth="1"/>
    <col min="8" max="8" width="8.7109375" style="1" customWidth="1"/>
    <col min="9" max="10" width="6.28125" style="1" customWidth="1"/>
    <col min="11" max="11" width="0.85546875" style="1" customWidth="1"/>
    <col min="12" max="12" width="5.28125" style="1" customWidth="1"/>
    <col min="13" max="13" width="5.7109375" style="1" bestFit="1" customWidth="1"/>
    <col min="14" max="14" width="5.28125" style="1" customWidth="1"/>
    <col min="15" max="15" width="5.7109375" style="1" bestFit="1" customWidth="1"/>
    <col min="16" max="16" width="5.28125" style="1" customWidth="1"/>
    <col min="17" max="17" width="5.7109375" style="1" bestFit="1" customWidth="1"/>
    <col min="18" max="18" width="5.28125" style="1" customWidth="1"/>
    <col min="19" max="19" width="5.7109375" style="1" bestFit="1" customWidth="1"/>
    <col min="20" max="20" width="5.28125" style="1" customWidth="1"/>
    <col min="21" max="21" width="5.7109375" style="1" bestFit="1" customWidth="1"/>
    <col min="22" max="22" width="5.28125" style="1" customWidth="1"/>
    <col min="23" max="23" width="5.7109375" style="1" bestFit="1" customWidth="1"/>
    <col min="24" max="24" width="5.28125" style="1" customWidth="1"/>
    <col min="25" max="25" width="5.7109375" style="1" bestFit="1" customWidth="1"/>
    <col min="26" max="26" width="5.28125" style="1" customWidth="1"/>
    <col min="27" max="27" width="5.7109375" style="1" bestFit="1" customWidth="1"/>
    <col min="28" max="28" width="5.28125" style="1" customWidth="1"/>
    <col min="29" max="29" width="5.7109375" style="1" bestFit="1" customWidth="1"/>
    <col min="30" max="30" width="5.28125" style="1" customWidth="1"/>
    <col min="31" max="31" width="5.7109375" style="1" bestFit="1" customWidth="1"/>
    <col min="32" max="32" width="5.28125" style="1" customWidth="1"/>
    <col min="33" max="33" width="5.7109375" style="1" bestFit="1" customWidth="1"/>
    <col min="34" max="34" width="5.28125" style="1" customWidth="1"/>
    <col min="35" max="35" width="5.7109375" style="1" bestFit="1" customWidth="1"/>
    <col min="36" max="16384" width="9.140625" style="1" customWidth="1"/>
  </cols>
  <sheetData>
    <row r="1" spans="1:10" s="4" customFormat="1" ht="20.25">
      <c r="A1" s="35" t="s">
        <v>205</v>
      </c>
      <c r="B1" s="35"/>
      <c r="C1" s="35"/>
      <c r="D1" s="35"/>
      <c r="E1" s="35"/>
      <c r="F1" s="35"/>
      <c r="G1" s="35"/>
      <c r="H1" s="35"/>
      <c r="I1" s="35"/>
      <c r="J1" s="35"/>
    </row>
    <row r="2" spans="1:10" ht="18.75">
      <c r="A2" s="36" t="s">
        <v>171</v>
      </c>
      <c r="B2" s="36"/>
      <c r="C2" s="36"/>
      <c r="D2" s="36"/>
      <c r="E2" s="36"/>
      <c r="F2" s="36"/>
      <c r="G2" s="36"/>
      <c r="H2" s="36"/>
      <c r="I2" s="36"/>
      <c r="J2" s="36"/>
    </row>
    <row r="3" spans="1:10" ht="20.25">
      <c r="A3" s="35" t="s">
        <v>172</v>
      </c>
      <c r="B3" s="35"/>
      <c r="C3" s="35"/>
      <c r="D3" s="35"/>
      <c r="E3" s="35"/>
      <c r="F3" s="35"/>
      <c r="G3" s="35"/>
      <c r="H3" s="35"/>
      <c r="I3" s="35"/>
      <c r="J3" s="35"/>
    </row>
    <row r="4" spans="1:10" ht="15">
      <c r="A4" s="37" t="s">
        <v>209</v>
      </c>
      <c r="B4" s="37"/>
      <c r="C4" s="37"/>
      <c r="D4" s="37"/>
      <c r="E4" s="37"/>
      <c r="F4" s="37"/>
      <c r="G4" s="37"/>
      <c r="H4" s="37"/>
      <c r="I4" s="37"/>
      <c r="J4" s="37"/>
    </row>
    <row r="5" ht="13.5" thickBot="1"/>
    <row r="6" spans="7:35" s="3" customFormat="1" ht="13.5" thickBot="1">
      <c r="G6" s="38" t="s">
        <v>8</v>
      </c>
      <c r="H6" s="39"/>
      <c r="L6" s="32" t="s">
        <v>12</v>
      </c>
      <c r="M6" s="32"/>
      <c r="N6" s="32" t="s">
        <v>17</v>
      </c>
      <c r="O6" s="32"/>
      <c r="P6" s="32" t="s">
        <v>16</v>
      </c>
      <c r="Q6" s="32"/>
      <c r="R6" s="33" t="s">
        <v>15</v>
      </c>
      <c r="S6" s="34"/>
      <c r="T6" s="33" t="s">
        <v>197</v>
      </c>
      <c r="U6" s="34"/>
      <c r="V6" s="33" t="s">
        <v>198</v>
      </c>
      <c r="W6" s="34"/>
      <c r="X6" s="33" t="s">
        <v>199</v>
      </c>
      <c r="Y6" s="34"/>
      <c r="Z6" s="33" t="s">
        <v>200</v>
      </c>
      <c r="AA6" s="34"/>
      <c r="AB6" s="33" t="s">
        <v>201</v>
      </c>
      <c r="AC6" s="34"/>
      <c r="AD6" s="33" t="s">
        <v>202</v>
      </c>
      <c r="AE6" s="34"/>
      <c r="AF6" s="33" t="s">
        <v>203</v>
      </c>
      <c r="AG6" s="34"/>
      <c r="AH6" s="33" t="s">
        <v>204</v>
      </c>
      <c r="AI6" s="34"/>
    </row>
    <row r="7" spans="1:35" ht="13.5" thickBot="1">
      <c r="A7" s="17" t="s">
        <v>3</v>
      </c>
      <c r="B7" s="17" t="s">
        <v>18</v>
      </c>
      <c r="C7" s="17" t="s">
        <v>4</v>
      </c>
      <c r="D7" s="17" t="s">
        <v>5</v>
      </c>
      <c r="E7" s="17" t="s">
        <v>6</v>
      </c>
      <c r="F7" s="17" t="s">
        <v>7</v>
      </c>
      <c r="G7" s="17" t="s">
        <v>9</v>
      </c>
      <c r="H7" s="17" t="s">
        <v>10</v>
      </c>
      <c r="I7" s="17" t="s">
        <v>11</v>
      </c>
      <c r="J7" s="17" t="s">
        <v>11</v>
      </c>
      <c r="K7" s="9"/>
      <c r="L7" s="17" t="s">
        <v>13</v>
      </c>
      <c r="M7" s="17" t="s">
        <v>14</v>
      </c>
      <c r="N7" s="17" t="s">
        <v>13</v>
      </c>
      <c r="O7" s="17" t="s">
        <v>14</v>
      </c>
      <c r="P7" s="17" t="s">
        <v>13</v>
      </c>
      <c r="Q7" s="17" t="s">
        <v>14</v>
      </c>
      <c r="R7" s="17" t="s">
        <v>13</v>
      </c>
      <c r="S7" s="17" t="s">
        <v>14</v>
      </c>
      <c r="T7" s="17" t="s">
        <v>13</v>
      </c>
      <c r="U7" s="17" t="s">
        <v>14</v>
      </c>
      <c r="V7" s="17" t="s">
        <v>13</v>
      </c>
      <c r="W7" s="17" t="s">
        <v>14</v>
      </c>
      <c r="X7" s="17" t="s">
        <v>13</v>
      </c>
      <c r="Y7" s="17" t="s">
        <v>14</v>
      </c>
      <c r="Z7" s="17" t="s">
        <v>13</v>
      </c>
      <c r="AA7" s="17" t="s">
        <v>14</v>
      </c>
      <c r="AB7" s="17" t="s">
        <v>13</v>
      </c>
      <c r="AC7" s="17" t="s">
        <v>14</v>
      </c>
      <c r="AD7" s="17" t="s">
        <v>13</v>
      </c>
      <c r="AE7" s="17" t="s">
        <v>14</v>
      </c>
      <c r="AF7" s="17" t="s">
        <v>13</v>
      </c>
      <c r="AG7" s="17" t="s">
        <v>14</v>
      </c>
      <c r="AH7" s="17" t="s">
        <v>13</v>
      </c>
      <c r="AI7" s="17" t="s">
        <v>14</v>
      </c>
    </row>
    <row r="8" spans="1:35" s="26" customFormat="1" ht="19.5" customHeight="1" thickBot="1">
      <c r="A8" s="27">
        <v>1</v>
      </c>
      <c r="B8" s="21" t="s">
        <v>173</v>
      </c>
      <c r="C8" s="20" t="s">
        <v>208</v>
      </c>
      <c r="D8" s="30" t="s">
        <v>24</v>
      </c>
      <c r="E8" s="20" t="s">
        <v>174</v>
      </c>
      <c r="F8" s="20">
        <v>52854</v>
      </c>
      <c r="G8" s="22">
        <f aca="true" t="shared" si="0" ref="G8:G22">M8+O8+Q8+S8+U8+W8+Y8+AA8+AC8+AE8+AG8+AI8</f>
        <v>46</v>
      </c>
      <c r="H8" s="23">
        <f aca="true" t="shared" si="1" ref="H8:H22">G8-(J8+I8)</f>
        <v>14</v>
      </c>
      <c r="I8" s="22">
        <f aca="true" t="shared" si="2" ref="I8:J10">LARGE(K8:AH8,1)</f>
        <v>16</v>
      </c>
      <c r="J8" s="22">
        <f t="shared" si="2"/>
        <v>16</v>
      </c>
      <c r="K8" s="16"/>
      <c r="L8" s="20">
        <v>1</v>
      </c>
      <c r="M8" s="23">
        <f aca="true" t="shared" si="3" ref="M8:M22">IF(L8="dnf",16,IF(L8="dnc",16,IF(L8="ocs",16,IF(L8="dns",16,IF(L8="raf",16,IF(L8="dsq",16,IF(L8="bfd",16,L8)))))))</f>
        <v>1</v>
      </c>
      <c r="N8" s="20">
        <v>1</v>
      </c>
      <c r="O8" s="23">
        <f aca="true" t="shared" si="4" ref="O8:O22">IF(N8="dnf",16,IF(N8="dnc",16,IF(N8="ocs",16,IF(N8="dns",16,IF(N8="raf",16,IF(N8="dsq",16,IF(N8="bfd",16,N8)))))))</f>
        <v>1</v>
      </c>
      <c r="P8" s="20" t="s">
        <v>164</v>
      </c>
      <c r="Q8" s="23">
        <f aca="true" t="shared" si="5" ref="Q8:Q22">IF(P8="dnf",16,IF(P8="dnc",16,IF(P8="ocs",16,IF(P8="dns",16,IF(P8="raf",16,IF(P8="dsq",16,IF(P8="bfd",16,P8)))))))</f>
        <v>16</v>
      </c>
      <c r="R8" s="20">
        <v>1</v>
      </c>
      <c r="S8" s="23">
        <f aca="true" t="shared" si="6" ref="S8:S22">IF(R8="dnf",16,IF(R8="dnc",16,IF(R8="ocs",16,IF(R8="dns",16,IF(R8="raf",16,IF(R8="dsq",16,IF(R8="bfd",16,R8)))))))</f>
        <v>1</v>
      </c>
      <c r="T8" s="20">
        <v>2</v>
      </c>
      <c r="U8" s="23">
        <f aca="true" t="shared" si="7" ref="U8:U22">IF(T8="dnf",16,IF(T8="dnc",16,IF(T8="ocs",16,IF(T8="dns",16,IF(T8="raf",16,IF(T8="dsq",16,IF(T8="bfd",16,T8)))))))</f>
        <v>2</v>
      </c>
      <c r="V8" s="20">
        <v>1</v>
      </c>
      <c r="W8" s="23">
        <f aca="true" t="shared" si="8" ref="W8:W22">IF(V8="dnf",16,IF(V8="dnc",16,IF(V8="ocs",16,IF(V8="dns",16,IF(V8="raf",16,IF(V8="dsq",16,IF(V8="bfd",16,V8)))))))</f>
        <v>1</v>
      </c>
      <c r="X8" s="20">
        <v>1</v>
      </c>
      <c r="Y8" s="23">
        <f aca="true" t="shared" si="9" ref="Y8:Y22">IF(X8="dnf",16,IF(X8="dnc",16,IF(X8="ocs",16,IF(X8="dns",16,IF(X8="raf",16,IF(X8="dsq",16,IF(X8="bfd",16,X8)))))))</f>
        <v>1</v>
      </c>
      <c r="Z8" s="20">
        <v>2</v>
      </c>
      <c r="AA8" s="23">
        <f aca="true" t="shared" si="10" ref="AA8:AA22">IF(Z8="dnf",16,IF(Z8="dnc",16,IF(Z8="ocs",16,IF(Z8="dns",16,IF(Z8="raf",16,IF(Z8="dsq",16,IF(Z8="bfd",16,Z8)))))))</f>
        <v>2</v>
      </c>
      <c r="AB8" s="20">
        <v>3</v>
      </c>
      <c r="AC8" s="23">
        <f aca="true" t="shared" si="11" ref="AC8:AC22">IF(AB8="dnf",16,IF(AB8="dnc",16,IF(AB8="ocs",16,IF(AB8="dns",16,IF(AB8="raf",16,IF(AB8="dsq",16,IF(AB8="bfd",16,AB8)))))))</f>
        <v>3</v>
      </c>
      <c r="AD8" s="20" t="s">
        <v>206</v>
      </c>
      <c r="AE8" s="23">
        <f aca="true" t="shared" si="12" ref="AE8:AE22">IF(AD8="dnf",16,IF(AD8="dnc",16,IF(AD8="ocs",16,IF(AD8="dns",16,IF(AD8="raf",16,IF(AD8="dsq",16,IF(AD8="bfd",16,AD8)))))))</f>
        <v>16</v>
      </c>
      <c r="AF8" s="20">
        <v>1</v>
      </c>
      <c r="AG8" s="23">
        <f aca="true" t="shared" si="13" ref="AG8:AG22">IF(AF8="dnf",16,IF(AF8="dnc",16,IF(AF8="ocs",16,IF(AF8="dns",16,IF(AF8="raf",16,IF(AF8="dsq",16,IF(AF8="bfd",16,AF8)))))))</f>
        <v>1</v>
      </c>
      <c r="AH8" s="20">
        <v>1</v>
      </c>
      <c r="AI8" s="23">
        <f aca="true" t="shared" si="14" ref="AI8:AI22">IF(AH8="dnf",16,IF(AH8="dnc",16,IF(AH8="ocs",16,IF(AH8="dns",16,IF(AH8="raf",16,IF(AH8="dsq",16,IF(AH8="bfd",16,AH8)))))))</f>
        <v>1</v>
      </c>
    </row>
    <row r="9" spans="1:35" s="26" customFormat="1" ht="19.5" customHeight="1" thickBot="1" thickTop="1">
      <c r="A9" s="27">
        <v>2</v>
      </c>
      <c r="B9" s="10" t="s">
        <v>187</v>
      </c>
      <c r="C9" s="20" t="s">
        <v>208</v>
      </c>
      <c r="D9" s="31" t="s">
        <v>188</v>
      </c>
      <c r="E9" s="11" t="s">
        <v>34</v>
      </c>
      <c r="F9" s="11">
        <v>51822</v>
      </c>
      <c r="G9" s="22">
        <f t="shared" si="0"/>
        <v>25</v>
      </c>
      <c r="H9" s="23">
        <f t="shared" si="1"/>
        <v>19</v>
      </c>
      <c r="I9" s="22">
        <f t="shared" si="2"/>
        <v>3</v>
      </c>
      <c r="J9" s="22">
        <f t="shared" si="2"/>
        <v>3</v>
      </c>
      <c r="K9" s="16"/>
      <c r="L9" s="15">
        <v>2</v>
      </c>
      <c r="M9" s="23">
        <f t="shared" si="3"/>
        <v>2</v>
      </c>
      <c r="N9" s="15">
        <v>3</v>
      </c>
      <c r="O9" s="23">
        <f t="shared" si="4"/>
        <v>3</v>
      </c>
      <c r="P9" s="15">
        <v>2</v>
      </c>
      <c r="Q9" s="23">
        <f t="shared" si="5"/>
        <v>2</v>
      </c>
      <c r="R9" s="15">
        <v>2</v>
      </c>
      <c r="S9" s="23">
        <f t="shared" si="6"/>
        <v>2</v>
      </c>
      <c r="T9" s="15">
        <v>3</v>
      </c>
      <c r="U9" s="23">
        <f t="shared" si="7"/>
        <v>3</v>
      </c>
      <c r="V9" s="15">
        <v>2</v>
      </c>
      <c r="W9" s="23">
        <f t="shared" si="8"/>
        <v>2</v>
      </c>
      <c r="X9" s="15">
        <v>3</v>
      </c>
      <c r="Y9" s="23">
        <f t="shared" si="9"/>
        <v>3</v>
      </c>
      <c r="Z9" s="15">
        <v>1</v>
      </c>
      <c r="AA9" s="23">
        <f t="shared" si="10"/>
        <v>1</v>
      </c>
      <c r="AB9" s="15">
        <v>2</v>
      </c>
      <c r="AC9" s="23">
        <f t="shared" si="11"/>
        <v>2</v>
      </c>
      <c r="AD9" s="15">
        <v>1</v>
      </c>
      <c r="AE9" s="23">
        <f t="shared" si="12"/>
        <v>1</v>
      </c>
      <c r="AF9" s="15">
        <v>2</v>
      </c>
      <c r="AG9" s="23">
        <f t="shared" si="13"/>
        <v>2</v>
      </c>
      <c r="AH9" s="15">
        <v>2</v>
      </c>
      <c r="AI9" s="23">
        <f t="shared" si="14"/>
        <v>2</v>
      </c>
    </row>
    <row r="10" spans="1:35" s="26" customFormat="1" ht="19.5" customHeight="1" thickBot="1" thickTop="1">
      <c r="A10" s="27">
        <v>3</v>
      </c>
      <c r="B10" s="10" t="s">
        <v>175</v>
      </c>
      <c r="C10" s="20" t="s">
        <v>208</v>
      </c>
      <c r="D10" s="31" t="s">
        <v>176</v>
      </c>
      <c r="E10" s="11" t="s">
        <v>34</v>
      </c>
      <c r="F10" s="11">
        <v>52652</v>
      </c>
      <c r="G10" s="22">
        <f t="shared" si="0"/>
        <v>58</v>
      </c>
      <c r="H10" s="23">
        <f t="shared" si="1"/>
        <v>26</v>
      </c>
      <c r="I10" s="22">
        <f t="shared" si="2"/>
        <v>16</v>
      </c>
      <c r="J10" s="22">
        <f t="shared" si="2"/>
        <v>16</v>
      </c>
      <c r="K10" s="16"/>
      <c r="L10" s="15">
        <v>3</v>
      </c>
      <c r="M10" s="23">
        <f t="shared" si="3"/>
        <v>3</v>
      </c>
      <c r="N10" s="15">
        <v>2</v>
      </c>
      <c r="O10" s="23">
        <f t="shared" si="4"/>
        <v>2</v>
      </c>
      <c r="P10" s="15">
        <v>1</v>
      </c>
      <c r="Q10" s="23">
        <f t="shared" si="5"/>
        <v>1</v>
      </c>
      <c r="R10" s="15">
        <v>5</v>
      </c>
      <c r="S10" s="23">
        <f t="shared" si="6"/>
        <v>5</v>
      </c>
      <c r="T10" s="15">
        <v>1</v>
      </c>
      <c r="U10" s="23">
        <f t="shared" si="7"/>
        <v>1</v>
      </c>
      <c r="V10" s="15">
        <v>3</v>
      </c>
      <c r="W10" s="23">
        <f t="shared" si="8"/>
        <v>3</v>
      </c>
      <c r="X10" s="15">
        <v>2</v>
      </c>
      <c r="Y10" s="23">
        <f t="shared" si="9"/>
        <v>2</v>
      </c>
      <c r="Z10" s="15">
        <v>5</v>
      </c>
      <c r="AA10" s="23">
        <f t="shared" si="10"/>
        <v>5</v>
      </c>
      <c r="AB10" s="15">
        <v>1</v>
      </c>
      <c r="AC10" s="23">
        <f t="shared" si="11"/>
        <v>1</v>
      </c>
      <c r="AD10" s="15" t="s">
        <v>206</v>
      </c>
      <c r="AE10" s="23">
        <f t="shared" si="12"/>
        <v>16</v>
      </c>
      <c r="AF10" s="15" t="s">
        <v>164</v>
      </c>
      <c r="AG10" s="23">
        <f t="shared" si="13"/>
        <v>16</v>
      </c>
      <c r="AH10" s="15">
        <v>3</v>
      </c>
      <c r="AI10" s="23">
        <f t="shared" si="14"/>
        <v>3</v>
      </c>
    </row>
    <row r="11" spans="1:35" s="26" customFormat="1" ht="19.5" customHeight="1" thickBot="1" thickTop="1">
      <c r="A11" s="27">
        <v>4</v>
      </c>
      <c r="B11" s="10" t="s">
        <v>185</v>
      </c>
      <c r="C11" s="20" t="s">
        <v>208</v>
      </c>
      <c r="D11" s="31" t="s">
        <v>24</v>
      </c>
      <c r="E11" s="11" t="s">
        <v>174</v>
      </c>
      <c r="F11" s="11">
        <v>52848</v>
      </c>
      <c r="G11" s="22">
        <f t="shared" si="0"/>
        <v>74</v>
      </c>
      <c r="H11" s="23">
        <f t="shared" si="1"/>
        <v>53</v>
      </c>
      <c r="I11" s="22">
        <f aca="true" t="shared" si="15" ref="I11:I22">LARGE(K11:AH11,1)</f>
        <v>12</v>
      </c>
      <c r="J11" s="22">
        <v>9</v>
      </c>
      <c r="K11" s="16"/>
      <c r="L11" s="15">
        <v>12</v>
      </c>
      <c r="M11" s="23">
        <f t="shared" si="3"/>
        <v>12</v>
      </c>
      <c r="N11" s="15">
        <v>6</v>
      </c>
      <c r="O11" s="23">
        <f t="shared" si="4"/>
        <v>6</v>
      </c>
      <c r="P11" s="15">
        <v>4</v>
      </c>
      <c r="Q11" s="23">
        <f t="shared" si="5"/>
        <v>4</v>
      </c>
      <c r="R11" s="15">
        <v>7</v>
      </c>
      <c r="S11" s="23">
        <f t="shared" si="6"/>
        <v>7</v>
      </c>
      <c r="T11" s="15">
        <v>8</v>
      </c>
      <c r="U11" s="23">
        <f t="shared" si="7"/>
        <v>8</v>
      </c>
      <c r="V11" s="15">
        <v>5</v>
      </c>
      <c r="W11" s="23">
        <f t="shared" si="8"/>
        <v>5</v>
      </c>
      <c r="X11" s="15">
        <v>4</v>
      </c>
      <c r="Y11" s="23">
        <f t="shared" si="9"/>
        <v>4</v>
      </c>
      <c r="Z11" s="15">
        <v>3</v>
      </c>
      <c r="AA11" s="23">
        <f t="shared" si="10"/>
        <v>3</v>
      </c>
      <c r="AB11" s="15">
        <v>6</v>
      </c>
      <c r="AC11" s="23">
        <f t="shared" si="11"/>
        <v>6</v>
      </c>
      <c r="AD11" s="15">
        <v>5</v>
      </c>
      <c r="AE11" s="23">
        <f t="shared" si="12"/>
        <v>5</v>
      </c>
      <c r="AF11" s="15">
        <v>9</v>
      </c>
      <c r="AG11" s="23">
        <f t="shared" si="13"/>
        <v>9</v>
      </c>
      <c r="AH11" s="15">
        <v>5</v>
      </c>
      <c r="AI11" s="23">
        <f t="shared" si="14"/>
        <v>5</v>
      </c>
    </row>
    <row r="12" spans="1:35" s="26" customFormat="1" ht="19.5" customHeight="1" thickBot="1" thickTop="1">
      <c r="A12" s="27">
        <v>5</v>
      </c>
      <c r="B12" s="10" t="s">
        <v>195</v>
      </c>
      <c r="C12" s="20" t="s">
        <v>208</v>
      </c>
      <c r="D12" s="31" t="s">
        <v>196</v>
      </c>
      <c r="E12" s="11" t="s">
        <v>34</v>
      </c>
      <c r="F12" s="11">
        <v>51821</v>
      </c>
      <c r="G12" s="22">
        <f t="shared" si="0"/>
        <v>88</v>
      </c>
      <c r="H12" s="23">
        <f t="shared" si="1"/>
        <v>56</v>
      </c>
      <c r="I12" s="22">
        <f t="shared" si="15"/>
        <v>16</v>
      </c>
      <c r="J12" s="22">
        <f>LARGE(L12:AI12,1)</f>
        <v>16</v>
      </c>
      <c r="K12" s="16"/>
      <c r="L12" s="15">
        <v>4</v>
      </c>
      <c r="M12" s="23">
        <f t="shared" si="3"/>
        <v>4</v>
      </c>
      <c r="N12" s="15" t="s">
        <v>164</v>
      </c>
      <c r="O12" s="23">
        <f t="shared" si="4"/>
        <v>16</v>
      </c>
      <c r="P12" s="15">
        <v>8</v>
      </c>
      <c r="Q12" s="23">
        <f t="shared" si="5"/>
        <v>8</v>
      </c>
      <c r="R12" s="15">
        <v>3</v>
      </c>
      <c r="S12" s="23">
        <f t="shared" si="6"/>
        <v>3</v>
      </c>
      <c r="T12" s="15">
        <v>4</v>
      </c>
      <c r="U12" s="23">
        <f t="shared" si="7"/>
        <v>4</v>
      </c>
      <c r="V12" s="15">
        <v>6</v>
      </c>
      <c r="W12" s="23">
        <f t="shared" si="8"/>
        <v>6</v>
      </c>
      <c r="X12" s="15">
        <v>5</v>
      </c>
      <c r="Y12" s="23">
        <f t="shared" si="9"/>
        <v>5</v>
      </c>
      <c r="Z12" s="15">
        <v>7</v>
      </c>
      <c r="AA12" s="23">
        <f t="shared" si="10"/>
        <v>7</v>
      </c>
      <c r="AB12" s="15">
        <v>7</v>
      </c>
      <c r="AC12" s="23">
        <f t="shared" si="11"/>
        <v>7</v>
      </c>
      <c r="AD12" s="15">
        <v>8</v>
      </c>
      <c r="AE12" s="23">
        <f t="shared" si="12"/>
        <v>8</v>
      </c>
      <c r="AF12" s="15">
        <v>4</v>
      </c>
      <c r="AG12" s="23">
        <f t="shared" si="13"/>
        <v>4</v>
      </c>
      <c r="AH12" s="15" t="s">
        <v>164</v>
      </c>
      <c r="AI12" s="23">
        <f t="shared" si="14"/>
        <v>16</v>
      </c>
    </row>
    <row r="13" spans="1:35" s="26" customFormat="1" ht="19.5" customHeight="1" thickBot="1" thickTop="1">
      <c r="A13" s="27">
        <v>6</v>
      </c>
      <c r="B13" s="10" t="s">
        <v>190</v>
      </c>
      <c r="C13" s="20" t="s">
        <v>208</v>
      </c>
      <c r="D13" s="31" t="s">
        <v>24</v>
      </c>
      <c r="E13" s="11" t="s">
        <v>174</v>
      </c>
      <c r="F13" s="11">
        <v>52014</v>
      </c>
      <c r="G13" s="22">
        <f t="shared" si="0"/>
        <v>89</v>
      </c>
      <c r="H13" s="23">
        <f t="shared" si="1"/>
        <v>57</v>
      </c>
      <c r="I13" s="22">
        <f t="shared" si="15"/>
        <v>16</v>
      </c>
      <c r="J13" s="22">
        <f>LARGE(L13:AI13,1)</f>
        <v>16</v>
      </c>
      <c r="K13" s="16"/>
      <c r="L13" s="15">
        <v>5</v>
      </c>
      <c r="M13" s="23">
        <f t="shared" si="3"/>
        <v>5</v>
      </c>
      <c r="N13" s="15" t="s">
        <v>164</v>
      </c>
      <c r="O13" s="23">
        <f t="shared" si="4"/>
        <v>16</v>
      </c>
      <c r="P13" s="15" t="s">
        <v>164</v>
      </c>
      <c r="Q13" s="23">
        <f t="shared" si="5"/>
        <v>16</v>
      </c>
      <c r="R13" s="15">
        <v>4</v>
      </c>
      <c r="S13" s="23">
        <f t="shared" si="6"/>
        <v>4</v>
      </c>
      <c r="T13" s="15">
        <v>5</v>
      </c>
      <c r="U13" s="23">
        <f t="shared" si="7"/>
        <v>5</v>
      </c>
      <c r="V13" s="15">
        <v>4</v>
      </c>
      <c r="W13" s="23">
        <f t="shared" si="8"/>
        <v>4</v>
      </c>
      <c r="X13" s="15">
        <v>6</v>
      </c>
      <c r="Y13" s="23">
        <f t="shared" si="9"/>
        <v>6</v>
      </c>
      <c r="Z13" s="15">
        <v>6</v>
      </c>
      <c r="AA13" s="23">
        <f t="shared" si="10"/>
        <v>6</v>
      </c>
      <c r="AB13" s="15">
        <v>5</v>
      </c>
      <c r="AC13" s="23">
        <f t="shared" si="11"/>
        <v>5</v>
      </c>
      <c r="AD13" s="15">
        <v>2</v>
      </c>
      <c r="AE13" s="23">
        <f t="shared" si="12"/>
        <v>2</v>
      </c>
      <c r="AF13" s="15" t="s">
        <v>162</v>
      </c>
      <c r="AG13" s="23">
        <f t="shared" si="13"/>
        <v>16</v>
      </c>
      <c r="AH13" s="15">
        <v>4</v>
      </c>
      <c r="AI13" s="23">
        <f t="shared" si="14"/>
        <v>4</v>
      </c>
    </row>
    <row r="14" spans="1:35" s="26" customFormat="1" ht="19.5" customHeight="1" thickBot="1" thickTop="1">
      <c r="A14" s="27">
        <v>7</v>
      </c>
      <c r="B14" s="10" t="s">
        <v>184</v>
      </c>
      <c r="C14" s="20" t="s">
        <v>208</v>
      </c>
      <c r="D14" s="31" t="s">
        <v>24</v>
      </c>
      <c r="E14" s="11" t="s">
        <v>174</v>
      </c>
      <c r="F14" s="11">
        <v>50228</v>
      </c>
      <c r="G14" s="22">
        <f t="shared" si="0"/>
        <v>97</v>
      </c>
      <c r="H14" s="23">
        <f t="shared" si="1"/>
        <v>65</v>
      </c>
      <c r="I14" s="22">
        <f t="shared" si="15"/>
        <v>16</v>
      </c>
      <c r="J14" s="22">
        <f>LARGE(L14:AI14,1)</f>
        <v>16</v>
      </c>
      <c r="K14" s="16"/>
      <c r="L14" s="15">
        <v>7</v>
      </c>
      <c r="M14" s="23">
        <f t="shared" si="3"/>
        <v>7</v>
      </c>
      <c r="N14" s="15">
        <v>4</v>
      </c>
      <c r="O14" s="23">
        <f t="shared" si="4"/>
        <v>4</v>
      </c>
      <c r="P14" s="15">
        <v>3</v>
      </c>
      <c r="Q14" s="23">
        <f t="shared" si="5"/>
        <v>3</v>
      </c>
      <c r="R14" s="15">
        <v>6</v>
      </c>
      <c r="S14" s="23">
        <f t="shared" si="6"/>
        <v>6</v>
      </c>
      <c r="T14" s="15">
        <v>6</v>
      </c>
      <c r="U14" s="23">
        <f t="shared" si="7"/>
        <v>6</v>
      </c>
      <c r="V14" s="15">
        <v>8</v>
      </c>
      <c r="W14" s="23">
        <f t="shared" si="8"/>
        <v>8</v>
      </c>
      <c r="X14" s="15">
        <v>8</v>
      </c>
      <c r="Y14" s="23">
        <f t="shared" si="9"/>
        <v>8</v>
      </c>
      <c r="Z14" s="15">
        <v>4</v>
      </c>
      <c r="AA14" s="23">
        <f t="shared" si="10"/>
        <v>4</v>
      </c>
      <c r="AB14" s="15" t="s">
        <v>164</v>
      </c>
      <c r="AC14" s="23">
        <f t="shared" si="11"/>
        <v>16</v>
      </c>
      <c r="AD14" s="15">
        <v>3</v>
      </c>
      <c r="AE14" s="23">
        <f t="shared" si="12"/>
        <v>3</v>
      </c>
      <c r="AF14" s="15" t="s">
        <v>162</v>
      </c>
      <c r="AG14" s="23">
        <f t="shared" si="13"/>
        <v>16</v>
      </c>
      <c r="AH14" s="15" t="s">
        <v>164</v>
      </c>
      <c r="AI14" s="23">
        <f t="shared" si="14"/>
        <v>16</v>
      </c>
    </row>
    <row r="15" spans="1:35" s="26" customFormat="1" ht="19.5" customHeight="1" thickBot="1" thickTop="1">
      <c r="A15" s="27">
        <v>8</v>
      </c>
      <c r="B15" s="10" t="s">
        <v>177</v>
      </c>
      <c r="C15" s="20" t="s">
        <v>208</v>
      </c>
      <c r="D15" s="31" t="s">
        <v>24</v>
      </c>
      <c r="E15" s="11" t="s">
        <v>174</v>
      </c>
      <c r="F15" s="11">
        <v>52200</v>
      </c>
      <c r="G15" s="22">
        <f t="shared" si="0"/>
        <v>105</v>
      </c>
      <c r="H15" s="23">
        <f t="shared" si="1"/>
        <v>73</v>
      </c>
      <c r="I15" s="22">
        <f t="shared" si="15"/>
        <v>16</v>
      </c>
      <c r="J15" s="22">
        <f>LARGE(L15:AI15,1)</f>
        <v>16</v>
      </c>
      <c r="K15" s="16"/>
      <c r="L15" s="15">
        <v>6</v>
      </c>
      <c r="M15" s="23">
        <f t="shared" si="3"/>
        <v>6</v>
      </c>
      <c r="N15" s="15" t="s">
        <v>206</v>
      </c>
      <c r="O15" s="23">
        <f t="shared" si="4"/>
        <v>16</v>
      </c>
      <c r="P15" s="15">
        <v>5</v>
      </c>
      <c r="Q15" s="23">
        <f t="shared" si="5"/>
        <v>5</v>
      </c>
      <c r="R15" s="15">
        <v>11</v>
      </c>
      <c r="S15" s="23">
        <f t="shared" si="6"/>
        <v>11</v>
      </c>
      <c r="T15" s="15">
        <v>7</v>
      </c>
      <c r="U15" s="23">
        <f t="shared" si="7"/>
        <v>7</v>
      </c>
      <c r="V15" s="15" t="s">
        <v>162</v>
      </c>
      <c r="W15" s="23">
        <f t="shared" si="8"/>
        <v>16</v>
      </c>
      <c r="X15" s="15">
        <v>7</v>
      </c>
      <c r="Y15" s="23">
        <f t="shared" si="9"/>
        <v>7</v>
      </c>
      <c r="Z15" s="15">
        <v>8</v>
      </c>
      <c r="AA15" s="23">
        <f t="shared" si="10"/>
        <v>8</v>
      </c>
      <c r="AB15" s="15" t="s">
        <v>164</v>
      </c>
      <c r="AC15" s="23">
        <f t="shared" si="11"/>
        <v>16</v>
      </c>
      <c r="AD15" s="15">
        <v>4</v>
      </c>
      <c r="AE15" s="23">
        <f t="shared" si="12"/>
        <v>4</v>
      </c>
      <c r="AF15" s="15">
        <v>3</v>
      </c>
      <c r="AG15" s="23">
        <f t="shared" si="13"/>
        <v>3</v>
      </c>
      <c r="AH15" s="15">
        <v>6</v>
      </c>
      <c r="AI15" s="23">
        <f t="shared" si="14"/>
        <v>6</v>
      </c>
    </row>
    <row r="16" spans="1:35" s="26" customFormat="1" ht="19.5" customHeight="1" thickBot="1" thickTop="1">
      <c r="A16" s="27">
        <v>9</v>
      </c>
      <c r="B16" s="10" t="s">
        <v>193</v>
      </c>
      <c r="C16" s="20" t="s">
        <v>208</v>
      </c>
      <c r="D16" s="31" t="s">
        <v>194</v>
      </c>
      <c r="E16" s="11" t="s">
        <v>34</v>
      </c>
      <c r="F16" s="11">
        <v>51820</v>
      </c>
      <c r="G16" s="22">
        <f t="shared" si="0"/>
        <v>107</v>
      </c>
      <c r="H16" s="23">
        <f t="shared" si="1"/>
        <v>81</v>
      </c>
      <c r="I16" s="22">
        <f t="shared" si="15"/>
        <v>16</v>
      </c>
      <c r="J16" s="22">
        <v>10</v>
      </c>
      <c r="K16" s="16"/>
      <c r="L16" s="15">
        <v>9</v>
      </c>
      <c r="M16" s="23">
        <f t="shared" si="3"/>
        <v>9</v>
      </c>
      <c r="N16" s="15">
        <v>8</v>
      </c>
      <c r="O16" s="23">
        <f t="shared" si="4"/>
        <v>8</v>
      </c>
      <c r="P16" s="15">
        <v>6</v>
      </c>
      <c r="Q16" s="23">
        <f t="shared" si="5"/>
        <v>6</v>
      </c>
      <c r="R16" s="15">
        <v>9</v>
      </c>
      <c r="S16" s="23">
        <f t="shared" si="6"/>
        <v>9</v>
      </c>
      <c r="T16" s="15">
        <v>10</v>
      </c>
      <c r="U16" s="23">
        <f t="shared" si="7"/>
        <v>10</v>
      </c>
      <c r="V16" s="15">
        <v>9</v>
      </c>
      <c r="W16" s="23">
        <f t="shared" si="8"/>
        <v>9</v>
      </c>
      <c r="X16" s="15">
        <v>9</v>
      </c>
      <c r="Y16" s="23">
        <f t="shared" si="9"/>
        <v>9</v>
      </c>
      <c r="Z16" s="15">
        <v>9</v>
      </c>
      <c r="AA16" s="23">
        <f t="shared" si="10"/>
        <v>9</v>
      </c>
      <c r="AB16" s="15">
        <v>8</v>
      </c>
      <c r="AC16" s="23">
        <f t="shared" si="11"/>
        <v>8</v>
      </c>
      <c r="AD16" s="15" t="s">
        <v>206</v>
      </c>
      <c r="AE16" s="23">
        <f t="shared" si="12"/>
        <v>16</v>
      </c>
      <c r="AF16" s="15">
        <v>6</v>
      </c>
      <c r="AG16" s="23">
        <f t="shared" si="13"/>
        <v>6</v>
      </c>
      <c r="AH16" s="15">
        <v>8</v>
      </c>
      <c r="AI16" s="23">
        <f t="shared" si="14"/>
        <v>8</v>
      </c>
    </row>
    <row r="17" spans="1:35" s="26" customFormat="1" ht="19.5" customHeight="1" thickBot="1" thickTop="1">
      <c r="A17" s="27">
        <v>10</v>
      </c>
      <c r="B17" s="10" t="s">
        <v>182</v>
      </c>
      <c r="C17" s="20" t="s">
        <v>208</v>
      </c>
      <c r="D17" s="31" t="s">
        <v>183</v>
      </c>
      <c r="E17" s="11" t="s">
        <v>22</v>
      </c>
      <c r="F17" s="11">
        <v>52204</v>
      </c>
      <c r="G17" s="22">
        <f t="shared" si="0"/>
        <v>114</v>
      </c>
      <c r="H17" s="23">
        <f t="shared" si="1"/>
        <v>82</v>
      </c>
      <c r="I17" s="22">
        <f t="shared" si="15"/>
        <v>16</v>
      </c>
      <c r="J17" s="22">
        <f>LARGE(L17:AI17,1)</f>
        <v>16</v>
      </c>
      <c r="K17" s="14"/>
      <c r="L17" s="15">
        <v>8</v>
      </c>
      <c r="M17" s="23">
        <f t="shared" si="3"/>
        <v>8</v>
      </c>
      <c r="N17" s="15">
        <v>5</v>
      </c>
      <c r="O17" s="23">
        <f t="shared" si="4"/>
        <v>5</v>
      </c>
      <c r="P17" s="15" t="s">
        <v>206</v>
      </c>
      <c r="Q17" s="23">
        <f t="shared" si="5"/>
        <v>16</v>
      </c>
      <c r="R17" s="15">
        <v>10</v>
      </c>
      <c r="S17" s="23">
        <f t="shared" si="6"/>
        <v>10</v>
      </c>
      <c r="T17" s="15">
        <v>11</v>
      </c>
      <c r="U17" s="23">
        <f t="shared" si="7"/>
        <v>11</v>
      </c>
      <c r="V17" s="15">
        <v>7</v>
      </c>
      <c r="W17" s="23">
        <f t="shared" si="8"/>
        <v>7</v>
      </c>
      <c r="X17" s="15">
        <v>11</v>
      </c>
      <c r="Y17" s="23">
        <f t="shared" si="9"/>
        <v>11</v>
      </c>
      <c r="Z17" s="15">
        <v>10</v>
      </c>
      <c r="AA17" s="23">
        <f t="shared" si="10"/>
        <v>10</v>
      </c>
      <c r="AB17" s="15" t="s">
        <v>164</v>
      </c>
      <c r="AC17" s="23">
        <f t="shared" si="11"/>
        <v>16</v>
      </c>
      <c r="AD17" s="15">
        <v>6</v>
      </c>
      <c r="AE17" s="23">
        <f t="shared" si="12"/>
        <v>6</v>
      </c>
      <c r="AF17" s="15">
        <v>5</v>
      </c>
      <c r="AG17" s="23">
        <f t="shared" si="13"/>
        <v>5</v>
      </c>
      <c r="AH17" s="15">
        <v>9</v>
      </c>
      <c r="AI17" s="23">
        <f t="shared" si="14"/>
        <v>9</v>
      </c>
    </row>
    <row r="18" spans="1:35" s="26" customFormat="1" ht="19.5" customHeight="1" thickBot="1" thickTop="1">
      <c r="A18" s="27">
        <v>11</v>
      </c>
      <c r="B18" s="10" t="s">
        <v>178</v>
      </c>
      <c r="C18" s="20" t="s">
        <v>208</v>
      </c>
      <c r="D18" s="31" t="s">
        <v>179</v>
      </c>
      <c r="E18" s="11" t="s">
        <v>34</v>
      </c>
      <c r="F18" s="11">
        <v>52526</v>
      </c>
      <c r="G18" s="22">
        <f t="shared" si="0"/>
        <v>115</v>
      </c>
      <c r="H18" s="23">
        <f t="shared" si="1"/>
        <v>89</v>
      </c>
      <c r="I18" s="22">
        <f t="shared" si="15"/>
        <v>13</v>
      </c>
      <c r="J18" s="22">
        <f>LARGE(L18:AI18,1)</f>
        <v>13</v>
      </c>
      <c r="K18" s="16"/>
      <c r="L18" s="15">
        <v>10</v>
      </c>
      <c r="M18" s="23">
        <f t="shared" si="3"/>
        <v>10</v>
      </c>
      <c r="N18" s="15">
        <v>9</v>
      </c>
      <c r="O18" s="23">
        <f t="shared" si="4"/>
        <v>9</v>
      </c>
      <c r="P18" s="15">
        <v>9</v>
      </c>
      <c r="Q18" s="23">
        <f t="shared" si="5"/>
        <v>9</v>
      </c>
      <c r="R18" s="15">
        <v>13</v>
      </c>
      <c r="S18" s="23">
        <f t="shared" si="6"/>
        <v>13</v>
      </c>
      <c r="T18" s="15">
        <v>12</v>
      </c>
      <c r="U18" s="23">
        <f t="shared" si="7"/>
        <v>12</v>
      </c>
      <c r="V18" s="15">
        <v>10</v>
      </c>
      <c r="W18" s="23">
        <f t="shared" si="8"/>
        <v>10</v>
      </c>
      <c r="X18" s="15">
        <v>13</v>
      </c>
      <c r="Y18" s="23">
        <f t="shared" si="9"/>
        <v>13</v>
      </c>
      <c r="Z18" s="15">
        <v>11</v>
      </c>
      <c r="AA18" s="23">
        <f t="shared" si="10"/>
        <v>11</v>
      </c>
      <c r="AB18" s="15">
        <v>4</v>
      </c>
      <c r="AC18" s="23">
        <f t="shared" si="11"/>
        <v>4</v>
      </c>
      <c r="AD18" s="15">
        <v>7</v>
      </c>
      <c r="AE18" s="23">
        <f t="shared" si="12"/>
        <v>7</v>
      </c>
      <c r="AF18" s="15">
        <v>7</v>
      </c>
      <c r="AG18" s="23">
        <f t="shared" si="13"/>
        <v>7</v>
      </c>
      <c r="AH18" s="15">
        <v>10</v>
      </c>
      <c r="AI18" s="23">
        <f t="shared" si="14"/>
        <v>10</v>
      </c>
    </row>
    <row r="19" spans="1:35" s="26" customFormat="1" ht="19.5" customHeight="1" thickBot="1" thickTop="1">
      <c r="A19" s="27">
        <v>12</v>
      </c>
      <c r="B19" s="10" t="s">
        <v>191</v>
      </c>
      <c r="C19" s="20" t="s">
        <v>208</v>
      </c>
      <c r="D19" s="31" t="s">
        <v>192</v>
      </c>
      <c r="E19" s="11" t="s">
        <v>38</v>
      </c>
      <c r="F19" s="11">
        <v>52043</v>
      </c>
      <c r="G19" s="22">
        <f t="shared" si="0"/>
        <v>119</v>
      </c>
      <c r="H19" s="23">
        <f t="shared" si="1"/>
        <v>90</v>
      </c>
      <c r="I19" s="22">
        <f t="shared" si="15"/>
        <v>16</v>
      </c>
      <c r="J19" s="22">
        <v>13</v>
      </c>
      <c r="K19" s="16"/>
      <c r="L19" s="15">
        <v>13</v>
      </c>
      <c r="M19" s="23">
        <f t="shared" si="3"/>
        <v>13</v>
      </c>
      <c r="N19" s="15">
        <v>7</v>
      </c>
      <c r="O19" s="23">
        <f t="shared" si="4"/>
        <v>7</v>
      </c>
      <c r="P19" s="15">
        <v>7</v>
      </c>
      <c r="Q19" s="23">
        <f t="shared" si="5"/>
        <v>7</v>
      </c>
      <c r="R19" s="15">
        <v>8</v>
      </c>
      <c r="S19" s="23">
        <f t="shared" si="6"/>
        <v>8</v>
      </c>
      <c r="T19" s="15">
        <v>9</v>
      </c>
      <c r="U19" s="23">
        <f t="shared" si="7"/>
        <v>9</v>
      </c>
      <c r="V19" s="15">
        <v>12</v>
      </c>
      <c r="W19" s="23">
        <f t="shared" si="8"/>
        <v>12</v>
      </c>
      <c r="X19" s="15">
        <v>10</v>
      </c>
      <c r="Y19" s="23">
        <f t="shared" si="9"/>
        <v>10</v>
      </c>
      <c r="Z19" s="15">
        <v>13</v>
      </c>
      <c r="AA19" s="23">
        <f t="shared" si="10"/>
        <v>13</v>
      </c>
      <c r="AB19" s="15" t="s">
        <v>164</v>
      </c>
      <c r="AC19" s="23">
        <f t="shared" si="11"/>
        <v>16</v>
      </c>
      <c r="AD19" s="15">
        <v>9</v>
      </c>
      <c r="AE19" s="23">
        <f t="shared" si="12"/>
        <v>9</v>
      </c>
      <c r="AF19" s="15">
        <v>8</v>
      </c>
      <c r="AG19" s="23">
        <f t="shared" si="13"/>
        <v>8</v>
      </c>
      <c r="AH19" s="15">
        <v>7</v>
      </c>
      <c r="AI19" s="23">
        <f t="shared" si="14"/>
        <v>7</v>
      </c>
    </row>
    <row r="20" spans="1:35" s="26" customFormat="1" ht="19.5" customHeight="1" thickBot="1" thickTop="1">
      <c r="A20" s="27">
        <v>13</v>
      </c>
      <c r="B20" s="10" t="s">
        <v>189</v>
      </c>
      <c r="C20" s="20" t="s">
        <v>208</v>
      </c>
      <c r="D20" s="31" t="s">
        <v>24</v>
      </c>
      <c r="E20" s="11" t="s">
        <v>174</v>
      </c>
      <c r="F20" s="11">
        <v>52852</v>
      </c>
      <c r="G20" s="22">
        <f t="shared" si="0"/>
        <v>145</v>
      </c>
      <c r="H20" s="23">
        <f t="shared" si="1"/>
        <v>115</v>
      </c>
      <c r="I20" s="22">
        <f t="shared" si="15"/>
        <v>16</v>
      </c>
      <c r="J20" s="22">
        <v>14</v>
      </c>
      <c r="K20" s="16"/>
      <c r="L20" s="15">
        <v>11</v>
      </c>
      <c r="M20" s="23">
        <f t="shared" si="3"/>
        <v>11</v>
      </c>
      <c r="N20" s="15" t="s">
        <v>164</v>
      </c>
      <c r="O20" s="23">
        <f t="shared" si="4"/>
        <v>16</v>
      </c>
      <c r="P20" s="15">
        <v>10</v>
      </c>
      <c r="Q20" s="23">
        <f t="shared" si="5"/>
        <v>10</v>
      </c>
      <c r="R20" s="15">
        <v>12</v>
      </c>
      <c r="S20" s="23">
        <f t="shared" si="6"/>
        <v>12</v>
      </c>
      <c r="T20" s="15">
        <v>14</v>
      </c>
      <c r="U20" s="23">
        <f t="shared" si="7"/>
        <v>14</v>
      </c>
      <c r="V20" s="15">
        <v>13</v>
      </c>
      <c r="W20" s="23">
        <f t="shared" si="8"/>
        <v>13</v>
      </c>
      <c r="X20" s="15">
        <v>14</v>
      </c>
      <c r="Y20" s="23">
        <f t="shared" si="9"/>
        <v>14</v>
      </c>
      <c r="Z20" s="15">
        <v>14</v>
      </c>
      <c r="AA20" s="23">
        <f t="shared" si="10"/>
        <v>14</v>
      </c>
      <c r="AB20" s="15">
        <v>10</v>
      </c>
      <c r="AC20" s="23">
        <f t="shared" si="11"/>
        <v>10</v>
      </c>
      <c r="AD20" s="15">
        <v>10</v>
      </c>
      <c r="AE20" s="23">
        <f t="shared" si="12"/>
        <v>10</v>
      </c>
      <c r="AF20" s="15">
        <v>10</v>
      </c>
      <c r="AG20" s="23">
        <f t="shared" si="13"/>
        <v>10</v>
      </c>
      <c r="AH20" s="15">
        <v>11</v>
      </c>
      <c r="AI20" s="23">
        <f t="shared" si="14"/>
        <v>11</v>
      </c>
    </row>
    <row r="21" spans="1:35" s="26" customFormat="1" ht="19.5" customHeight="1" thickBot="1" thickTop="1">
      <c r="A21" s="27">
        <v>14</v>
      </c>
      <c r="B21" s="10" t="s">
        <v>180</v>
      </c>
      <c r="C21" s="20" t="s">
        <v>208</v>
      </c>
      <c r="D21" s="31" t="s">
        <v>181</v>
      </c>
      <c r="E21" s="11" t="s">
        <v>34</v>
      </c>
      <c r="F21" s="11">
        <v>51818</v>
      </c>
      <c r="G21" s="22">
        <f t="shared" si="0"/>
        <v>169</v>
      </c>
      <c r="H21" s="23">
        <f t="shared" si="1"/>
        <v>137</v>
      </c>
      <c r="I21" s="22">
        <f t="shared" si="15"/>
        <v>16</v>
      </c>
      <c r="J21" s="22">
        <f>LARGE(L21:AI21,1)</f>
        <v>16</v>
      </c>
      <c r="K21" s="16"/>
      <c r="L21" s="15">
        <v>14</v>
      </c>
      <c r="M21" s="23">
        <f t="shared" si="3"/>
        <v>14</v>
      </c>
      <c r="N21" s="15">
        <v>11</v>
      </c>
      <c r="O21" s="23">
        <f t="shared" si="4"/>
        <v>11</v>
      </c>
      <c r="P21" s="15" t="s">
        <v>164</v>
      </c>
      <c r="Q21" s="23">
        <f t="shared" si="5"/>
        <v>16</v>
      </c>
      <c r="R21" s="15">
        <v>15</v>
      </c>
      <c r="S21" s="23">
        <f t="shared" si="6"/>
        <v>15</v>
      </c>
      <c r="T21" s="15">
        <v>15</v>
      </c>
      <c r="U21" s="23">
        <f t="shared" si="7"/>
        <v>15</v>
      </c>
      <c r="V21" s="15">
        <v>14</v>
      </c>
      <c r="W21" s="23">
        <f t="shared" si="8"/>
        <v>14</v>
      </c>
      <c r="X21" s="15">
        <v>15</v>
      </c>
      <c r="Y21" s="23">
        <f t="shared" si="9"/>
        <v>15</v>
      </c>
      <c r="Z21" s="15">
        <v>12</v>
      </c>
      <c r="AA21" s="23">
        <f t="shared" si="10"/>
        <v>12</v>
      </c>
      <c r="AB21" s="15">
        <v>9</v>
      </c>
      <c r="AC21" s="23">
        <f t="shared" si="11"/>
        <v>9</v>
      </c>
      <c r="AD21" s="15" t="s">
        <v>207</v>
      </c>
      <c r="AE21" s="23">
        <f t="shared" si="12"/>
        <v>16</v>
      </c>
      <c r="AF21" s="15" t="s">
        <v>207</v>
      </c>
      <c r="AG21" s="23">
        <f t="shared" si="13"/>
        <v>16</v>
      </c>
      <c r="AH21" s="15" t="s">
        <v>207</v>
      </c>
      <c r="AI21" s="23">
        <f t="shared" si="14"/>
        <v>16</v>
      </c>
    </row>
    <row r="22" spans="1:35" s="26" customFormat="1" ht="19.5" customHeight="1" thickBot="1" thickTop="1">
      <c r="A22" s="27">
        <v>15</v>
      </c>
      <c r="B22" s="10" t="s">
        <v>186</v>
      </c>
      <c r="C22" s="20" t="s">
        <v>208</v>
      </c>
      <c r="D22" s="31" t="s">
        <v>24</v>
      </c>
      <c r="E22" s="11" t="s">
        <v>38</v>
      </c>
      <c r="F22" s="11">
        <v>52655</v>
      </c>
      <c r="G22" s="22">
        <f t="shared" si="0"/>
        <v>172</v>
      </c>
      <c r="H22" s="23">
        <f t="shared" si="1"/>
        <v>140</v>
      </c>
      <c r="I22" s="22">
        <f t="shared" si="15"/>
        <v>16</v>
      </c>
      <c r="J22" s="22">
        <f>LARGE(L22:AI22,1)</f>
        <v>16</v>
      </c>
      <c r="K22" s="16"/>
      <c r="L22" s="15" t="s">
        <v>206</v>
      </c>
      <c r="M22" s="23">
        <f t="shared" si="3"/>
        <v>16</v>
      </c>
      <c r="N22" s="15">
        <v>10</v>
      </c>
      <c r="O22" s="23">
        <f t="shared" si="4"/>
        <v>10</v>
      </c>
      <c r="P22" s="15" t="s">
        <v>164</v>
      </c>
      <c r="Q22" s="23">
        <f t="shared" si="5"/>
        <v>16</v>
      </c>
      <c r="R22" s="15">
        <v>14</v>
      </c>
      <c r="S22" s="23">
        <f t="shared" si="6"/>
        <v>14</v>
      </c>
      <c r="T22" s="15">
        <v>13</v>
      </c>
      <c r="U22" s="23">
        <f t="shared" si="7"/>
        <v>13</v>
      </c>
      <c r="V22" s="15">
        <v>11</v>
      </c>
      <c r="W22" s="23">
        <f t="shared" si="8"/>
        <v>11</v>
      </c>
      <c r="X22" s="15">
        <v>12</v>
      </c>
      <c r="Y22" s="23">
        <f t="shared" si="9"/>
        <v>12</v>
      </c>
      <c r="Z22" s="15" t="s">
        <v>164</v>
      </c>
      <c r="AA22" s="23">
        <f t="shared" si="10"/>
        <v>16</v>
      </c>
      <c r="AB22" s="15" t="s">
        <v>207</v>
      </c>
      <c r="AC22" s="23">
        <f t="shared" si="11"/>
        <v>16</v>
      </c>
      <c r="AD22" s="15" t="s">
        <v>207</v>
      </c>
      <c r="AE22" s="23">
        <f t="shared" si="12"/>
        <v>16</v>
      </c>
      <c r="AF22" s="15" t="s">
        <v>207</v>
      </c>
      <c r="AG22" s="23">
        <f t="shared" si="13"/>
        <v>16</v>
      </c>
      <c r="AH22" s="15" t="s">
        <v>207</v>
      </c>
      <c r="AI22" s="23">
        <f t="shared" si="14"/>
        <v>16</v>
      </c>
    </row>
    <row r="23" spans="1:35" s="26" customFormat="1" ht="19.5" customHeight="1" thickBot="1" thickTop="1">
      <c r="A23" s="28"/>
      <c r="B23" s="10"/>
      <c r="C23" s="11"/>
      <c r="D23" s="11"/>
      <c r="E23" s="11"/>
      <c r="F23" s="11"/>
      <c r="G23" s="12"/>
      <c r="H23" s="13"/>
      <c r="I23" s="12"/>
      <c r="J23" s="12"/>
      <c r="K23" s="16"/>
      <c r="L23" s="15"/>
      <c r="M23" s="23"/>
      <c r="N23" s="15"/>
      <c r="O23" s="23"/>
      <c r="P23" s="15"/>
      <c r="Q23" s="23"/>
      <c r="R23" s="15"/>
      <c r="S23" s="23"/>
      <c r="T23" s="15"/>
      <c r="U23" s="23"/>
      <c r="V23" s="15"/>
      <c r="W23" s="23"/>
      <c r="X23" s="15"/>
      <c r="Y23" s="23"/>
      <c r="Z23" s="15"/>
      <c r="AA23" s="23"/>
      <c r="AB23" s="15"/>
      <c r="AC23" s="23"/>
      <c r="AD23" s="15"/>
      <c r="AE23" s="23"/>
      <c r="AF23" s="15"/>
      <c r="AG23" s="23"/>
      <c r="AH23" s="15"/>
      <c r="AI23" s="23"/>
    </row>
    <row r="24" spans="1:35" s="26" customFormat="1" ht="19.5" customHeight="1" thickBot="1" thickTop="1">
      <c r="A24" s="28"/>
      <c r="B24" s="10"/>
      <c r="C24" s="11"/>
      <c r="D24" s="11"/>
      <c r="E24" s="11"/>
      <c r="F24" s="11"/>
      <c r="G24" s="12"/>
      <c r="H24" s="13"/>
      <c r="I24" s="12"/>
      <c r="J24" s="12"/>
      <c r="K24" s="16"/>
      <c r="L24" s="15"/>
      <c r="M24" s="23"/>
      <c r="N24" s="15"/>
      <c r="O24" s="23"/>
      <c r="P24" s="15"/>
      <c r="Q24" s="23"/>
      <c r="R24" s="15"/>
      <c r="S24" s="23"/>
      <c r="T24" s="15"/>
      <c r="U24" s="23"/>
      <c r="V24" s="15"/>
      <c r="W24" s="23"/>
      <c r="X24" s="15"/>
      <c r="Y24" s="23"/>
      <c r="Z24" s="15"/>
      <c r="AA24" s="23"/>
      <c r="AB24" s="15"/>
      <c r="AC24" s="23"/>
      <c r="AD24" s="15"/>
      <c r="AE24" s="23"/>
      <c r="AF24" s="15"/>
      <c r="AG24" s="23"/>
      <c r="AH24" s="15"/>
      <c r="AI24" s="23"/>
    </row>
    <row r="25" spans="1:35" s="26" customFormat="1" ht="19.5" customHeight="1" thickBot="1" thickTop="1">
      <c r="A25" s="28"/>
      <c r="B25" s="10"/>
      <c r="C25" s="11"/>
      <c r="D25" s="11"/>
      <c r="E25" s="11"/>
      <c r="F25" s="11"/>
      <c r="G25" s="12"/>
      <c r="H25" s="13"/>
      <c r="I25" s="12"/>
      <c r="J25" s="12"/>
      <c r="K25" s="16"/>
      <c r="L25" s="15"/>
      <c r="M25" s="23"/>
      <c r="N25" s="15"/>
      <c r="O25" s="23"/>
      <c r="P25" s="15"/>
      <c r="Q25" s="23"/>
      <c r="R25" s="15"/>
      <c r="S25" s="23"/>
      <c r="T25" s="15"/>
      <c r="U25" s="23"/>
      <c r="V25" s="15"/>
      <c r="W25" s="23"/>
      <c r="X25" s="15"/>
      <c r="Y25" s="23"/>
      <c r="Z25" s="15"/>
      <c r="AA25" s="23"/>
      <c r="AB25" s="15"/>
      <c r="AC25" s="23"/>
      <c r="AD25" s="15"/>
      <c r="AE25" s="23"/>
      <c r="AF25" s="15"/>
      <c r="AG25" s="23"/>
      <c r="AH25" s="15"/>
      <c r="AI25" s="23"/>
    </row>
    <row r="26" spans="1:35" s="26" customFormat="1" ht="19.5" customHeight="1" thickBot="1" thickTop="1">
      <c r="A26" s="28"/>
      <c r="B26" s="10"/>
      <c r="C26" s="11"/>
      <c r="D26" s="11"/>
      <c r="E26" s="11"/>
      <c r="F26" s="11"/>
      <c r="G26" s="12"/>
      <c r="H26" s="13"/>
      <c r="I26" s="12"/>
      <c r="J26" s="12"/>
      <c r="K26" s="16"/>
      <c r="L26" s="15"/>
      <c r="M26" s="23"/>
      <c r="N26" s="15"/>
      <c r="O26" s="23"/>
      <c r="P26" s="15"/>
      <c r="Q26" s="23"/>
      <c r="R26" s="15"/>
      <c r="S26" s="23"/>
      <c r="T26" s="15"/>
      <c r="U26" s="23"/>
      <c r="V26" s="15"/>
      <c r="W26" s="23"/>
      <c r="X26" s="15"/>
      <c r="Y26" s="23"/>
      <c r="Z26" s="15"/>
      <c r="AA26" s="23"/>
      <c r="AB26" s="15"/>
      <c r="AC26" s="23"/>
      <c r="AD26" s="15"/>
      <c r="AE26" s="23"/>
      <c r="AF26" s="15"/>
      <c r="AG26" s="23"/>
      <c r="AH26" s="15"/>
      <c r="AI26" s="23"/>
    </row>
    <row r="27" spans="1:35" s="26" customFormat="1" ht="19.5" customHeight="1" thickBot="1" thickTop="1">
      <c r="A27" s="28"/>
      <c r="B27" s="10"/>
      <c r="C27" s="11"/>
      <c r="D27" s="11"/>
      <c r="E27" s="11"/>
      <c r="F27" s="11"/>
      <c r="G27" s="12"/>
      <c r="H27" s="13"/>
      <c r="I27" s="12"/>
      <c r="J27" s="12"/>
      <c r="K27" s="16"/>
      <c r="L27" s="15"/>
      <c r="M27" s="23"/>
      <c r="N27" s="15"/>
      <c r="O27" s="23"/>
      <c r="P27" s="15"/>
      <c r="Q27" s="23"/>
      <c r="R27" s="15"/>
      <c r="S27" s="23"/>
      <c r="T27" s="15"/>
      <c r="U27" s="23"/>
      <c r="V27" s="15"/>
      <c r="W27" s="23"/>
      <c r="X27" s="15"/>
      <c r="Y27" s="23"/>
      <c r="Z27" s="15"/>
      <c r="AA27" s="23"/>
      <c r="AB27" s="15"/>
      <c r="AC27" s="23"/>
      <c r="AD27" s="15"/>
      <c r="AE27" s="23"/>
      <c r="AF27" s="15"/>
      <c r="AG27" s="23"/>
      <c r="AH27" s="15"/>
      <c r="AI27" s="23"/>
    </row>
    <row r="28" spans="1:35" s="26" customFormat="1" ht="19.5" customHeight="1" thickBot="1" thickTop="1">
      <c r="A28" s="28"/>
      <c r="B28" s="10"/>
      <c r="C28" s="11"/>
      <c r="D28" s="11"/>
      <c r="E28" s="11"/>
      <c r="F28" s="11"/>
      <c r="G28" s="12"/>
      <c r="H28" s="13"/>
      <c r="I28" s="12"/>
      <c r="J28" s="12"/>
      <c r="K28" s="16"/>
      <c r="L28" s="15"/>
      <c r="M28" s="23"/>
      <c r="N28" s="15"/>
      <c r="O28" s="23"/>
      <c r="P28" s="15"/>
      <c r="Q28" s="23"/>
      <c r="R28" s="15"/>
      <c r="S28" s="23"/>
      <c r="T28" s="15"/>
      <c r="U28" s="23"/>
      <c r="V28" s="15"/>
      <c r="W28" s="23"/>
      <c r="X28" s="15"/>
      <c r="Y28" s="23"/>
      <c r="Z28" s="15"/>
      <c r="AA28" s="23"/>
      <c r="AB28" s="15"/>
      <c r="AC28" s="23"/>
      <c r="AD28" s="15"/>
      <c r="AE28" s="23"/>
      <c r="AF28" s="15"/>
      <c r="AG28" s="23"/>
      <c r="AH28" s="15"/>
      <c r="AI28" s="23"/>
    </row>
    <row r="29" spans="1:35" s="26" customFormat="1" ht="19.5" customHeight="1" thickBot="1" thickTop="1">
      <c r="A29" s="28"/>
      <c r="B29" s="10"/>
      <c r="C29" s="11"/>
      <c r="D29" s="11"/>
      <c r="E29" s="11"/>
      <c r="F29" s="11"/>
      <c r="G29" s="12"/>
      <c r="H29" s="13"/>
      <c r="I29" s="12"/>
      <c r="J29" s="12"/>
      <c r="K29" s="16"/>
      <c r="L29" s="15"/>
      <c r="M29" s="23"/>
      <c r="N29" s="15"/>
      <c r="O29" s="23"/>
      <c r="P29" s="15"/>
      <c r="Q29" s="23"/>
      <c r="R29" s="15"/>
      <c r="S29" s="23"/>
      <c r="T29" s="15"/>
      <c r="U29" s="23"/>
      <c r="V29" s="15"/>
      <c r="W29" s="23"/>
      <c r="X29" s="15"/>
      <c r="Y29" s="23"/>
      <c r="Z29" s="15"/>
      <c r="AA29" s="23"/>
      <c r="AB29" s="15"/>
      <c r="AC29" s="23"/>
      <c r="AD29" s="15"/>
      <c r="AE29" s="23"/>
      <c r="AF29" s="15"/>
      <c r="AG29" s="23"/>
      <c r="AH29" s="15"/>
      <c r="AI29" s="23"/>
    </row>
    <row r="30" spans="1:35" s="26" customFormat="1" ht="19.5" customHeight="1" thickBot="1" thickTop="1">
      <c r="A30" s="28"/>
      <c r="B30" s="10"/>
      <c r="C30" s="11"/>
      <c r="D30" s="11"/>
      <c r="E30" s="11"/>
      <c r="F30" s="11"/>
      <c r="G30" s="12"/>
      <c r="H30" s="13"/>
      <c r="I30" s="12"/>
      <c r="J30" s="12"/>
      <c r="K30" s="16"/>
      <c r="L30" s="15"/>
      <c r="M30" s="23"/>
      <c r="N30" s="15"/>
      <c r="O30" s="23"/>
      <c r="P30" s="15"/>
      <c r="Q30" s="23"/>
      <c r="R30" s="15"/>
      <c r="S30" s="23"/>
      <c r="T30" s="15"/>
      <c r="U30" s="23"/>
      <c r="V30" s="15"/>
      <c r="W30" s="23"/>
      <c r="X30" s="15"/>
      <c r="Y30" s="23"/>
      <c r="Z30" s="15"/>
      <c r="AA30" s="23"/>
      <c r="AB30" s="15"/>
      <c r="AC30" s="23"/>
      <c r="AD30" s="15"/>
      <c r="AE30" s="23"/>
      <c r="AF30" s="15"/>
      <c r="AG30" s="23"/>
      <c r="AH30" s="15"/>
      <c r="AI30" s="23"/>
    </row>
    <row r="31" spans="1:35" s="26" customFormat="1" ht="19.5" customHeight="1" thickBot="1" thickTop="1">
      <c r="A31" s="28"/>
      <c r="B31" s="10"/>
      <c r="C31" s="11"/>
      <c r="D31" s="11"/>
      <c r="E31" s="11"/>
      <c r="F31" s="11"/>
      <c r="G31" s="12"/>
      <c r="H31" s="13"/>
      <c r="I31" s="12"/>
      <c r="J31" s="12"/>
      <c r="K31" s="16"/>
      <c r="L31" s="15"/>
      <c r="M31" s="23"/>
      <c r="N31" s="15"/>
      <c r="O31" s="23"/>
      <c r="P31" s="15"/>
      <c r="Q31" s="23"/>
      <c r="R31" s="15"/>
      <c r="S31" s="23"/>
      <c r="T31" s="15"/>
      <c r="U31" s="23"/>
      <c r="V31" s="15"/>
      <c r="W31" s="23"/>
      <c r="X31" s="15"/>
      <c r="Y31" s="23"/>
      <c r="Z31" s="15"/>
      <c r="AA31" s="23"/>
      <c r="AB31" s="15"/>
      <c r="AC31" s="23"/>
      <c r="AD31" s="15"/>
      <c r="AE31" s="23"/>
      <c r="AF31" s="15"/>
      <c r="AG31" s="23"/>
      <c r="AH31" s="15"/>
      <c r="AI31" s="23"/>
    </row>
    <row r="32" spans="1:35" s="26" customFormat="1" ht="19.5" customHeight="1" thickBot="1" thickTop="1">
      <c r="A32" s="28"/>
      <c r="B32" s="10"/>
      <c r="C32" s="11"/>
      <c r="D32" s="11"/>
      <c r="E32" s="11"/>
      <c r="F32" s="11"/>
      <c r="G32" s="12"/>
      <c r="H32" s="13"/>
      <c r="I32" s="12"/>
      <c r="J32" s="12"/>
      <c r="K32" s="16"/>
      <c r="L32" s="15"/>
      <c r="M32" s="23"/>
      <c r="N32" s="15"/>
      <c r="O32" s="23"/>
      <c r="P32" s="15"/>
      <c r="Q32" s="23"/>
      <c r="R32" s="15"/>
      <c r="S32" s="23"/>
      <c r="T32" s="15"/>
      <c r="U32" s="23"/>
      <c r="V32" s="15"/>
      <c r="W32" s="23"/>
      <c r="X32" s="15"/>
      <c r="Y32" s="23"/>
      <c r="Z32" s="15"/>
      <c r="AA32" s="23"/>
      <c r="AB32" s="15"/>
      <c r="AC32" s="23"/>
      <c r="AD32" s="15"/>
      <c r="AE32" s="23"/>
      <c r="AF32" s="15"/>
      <c r="AG32" s="23"/>
      <c r="AH32" s="15"/>
      <c r="AI32" s="23"/>
    </row>
    <row r="33" spans="1:35" s="26" customFormat="1" ht="19.5" customHeight="1" thickBot="1" thickTop="1">
      <c r="A33" s="28"/>
      <c r="B33" s="10"/>
      <c r="C33" s="11"/>
      <c r="D33" s="11"/>
      <c r="E33" s="11"/>
      <c r="F33" s="11"/>
      <c r="G33" s="12"/>
      <c r="H33" s="13"/>
      <c r="I33" s="12"/>
      <c r="J33" s="12"/>
      <c r="K33" s="16"/>
      <c r="L33" s="15"/>
      <c r="M33" s="23"/>
      <c r="N33" s="15"/>
      <c r="O33" s="23"/>
      <c r="P33" s="15"/>
      <c r="Q33" s="23"/>
      <c r="R33" s="15"/>
      <c r="S33" s="23"/>
      <c r="T33" s="15"/>
      <c r="U33" s="23"/>
      <c r="V33" s="15"/>
      <c r="W33" s="23"/>
      <c r="X33" s="15"/>
      <c r="Y33" s="23"/>
      <c r="Z33" s="15"/>
      <c r="AA33" s="23"/>
      <c r="AB33" s="15"/>
      <c r="AC33" s="23"/>
      <c r="AD33" s="15"/>
      <c r="AE33" s="23"/>
      <c r="AF33" s="15"/>
      <c r="AG33" s="23"/>
      <c r="AH33" s="15"/>
      <c r="AI33" s="23"/>
    </row>
    <row r="34" spans="1:35" s="26" customFormat="1" ht="19.5" customHeight="1" thickBot="1" thickTop="1">
      <c r="A34" s="28"/>
      <c r="B34" s="10"/>
      <c r="C34" s="11"/>
      <c r="D34" s="11"/>
      <c r="E34" s="11"/>
      <c r="F34" s="11"/>
      <c r="G34" s="12"/>
      <c r="H34" s="13"/>
      <c r="I34" s="12"/>
      <c r="J34" s="12"/>
      <c r="K34" s="16"/>
      <c r="L34" s="15"/>
      <c r="M34" s="23"/>
      <c r="N34" s="15"/>
      <c r="O34" s="23"/>
      <c r="P34" s="15"/>
      <c r="Q34" s="23"/>
      <c r="R34" s="15"/>
      <c r="S34" s="23"/>
      <c r="T34" s="15"/>
      <c r="U34" s="23"/>
      <c r="V34" s="15"/>
      <c r="W34" s="23"/>
      <c r="X34" s="15"/>
      <c r="Y34" s="23"/>
      <c r="Z34" s="15"/>
      <c r="AA34" s="23"/>
      <c r="AB34" s="15"/>
      <c r="AC34" s="23"/>
      <c r="AD34" s="15"/>
      <c r="AE34" s="23"/>
      <c r="AF34" s="15"/>
      <c r="AG34" s="23"/>
      <c r="AH34" s="15"/>
      <c r="AI34" s="23"/>
    </row>
    <row r="35" spans="1:35" s="26" customFormat="1" ht="19.5" customHeight="1" thickBot="1" thickTop="1">
      <c r="A35" s="28"/>
      <c r="B35" s="10"/>
      <c r="C35" s="11"/>
      <c r="D35" s="11"/>
      <c r="E35" s="11"/>
      <c r="F35" s="11"/>
      <c r="G35" s="12"/>
      <c r="H35" s="13"/>
      <c r="I35" s="12"/>
      <c r="J35" s="12"/>
      <c r="K35" s="16"/>
      <c r="L35" s="15"/>
      <c r="M35" s="23"/>
      <c r="N35" s="15"/>
      <c r="O35" s="23"/>
      <c r="P35" s="15"/>
      <c r="Q35" s="23"/>
      <c r="R35" s="15"/>
      <c r="S35" s="23"/>
      <c r="T35" s="15"/>
      <c r="U35" s="23"/>
      <c r="V35" s="15"/>
      <c r="W35" s="23"/>
      <c r="X35" s="15"/>
      <c r="Y35" s="23"/>
      <c r="Z35" s="15"/>
      <c r="AA35" s="23"/>
      <c r="AB35" s="15"/>
      <c r="AC35" s="23"/>
      <c r="AD35" s="15"/>
      <c r="AE35" s="23"/>
      <c r="AF35" s="15"/>
      <c r="AG35" s="23"/>
      <c r="AH35" s="15"/>
      <c r="AI35" s="23"/>
    </row>
    <row r="36" spans="1:35" s="26" customFormat="1" ht="19.5" customHeight="1" thickBot="1" thickTop="1">
      <c r="A36" s="28"/>
      <c r="B36" s="10"/>
      <c r="C36" s="11"/>
      <c r="D36" s="11"/>
      <c r="E36" s="11"/>
      <c r="F36" s="11"/>
      <c r="G36" s="12"/>
      <c r="H36" s="13"/>
      <c r="I36" s="12"/>
      <c r="J36" s="12"/>
      <c r="K36" s="16"/>
      <c r="L36" s="15"/>
      <c r="M36" s="23"/>
      <c r="N36" s="15"/>
      <c r="O36" s="23"/>
      <c r="P36" s="15"/>
      <c r="Q36" s="23"/>
      <c r="R36" s="15"/>
      <c r="S36" s="23"/>
      <c r="T36" s="15"/>
      <c r="U36" s="23"/>
      <c r="V36" s="15"/>
      <c r="W36" s="23"/>
      <c r="X36" s="15"/>
      <c r="Y36" s="23"/>
      <c r="Z36" s="15"/>
      <c r="AA36" s="23"/>
      <c r="AB36" s="15"/>
      <c r="AC36" s="23"/>
      <c r="AD36" s="15"/>
      <c r="AE36" s="23"/>
      <c r="AF36" s="15"/>
      <c r="AG36" s="23"/>
      <c r="AH36" s="15"/>
      <c r="AI36" s="23"/>
    </row>
    <row r="37" spans="1:35" s="26" customFormat="1" ht="19.5" customHeight="1" thickBot="1" thickTop="1">
      <c r="A37" s="28"/>
      <c r="B37" s="10"/>
      <c r="C37" s="11"/>
      <c r="D37" s="11"/>
      <c r="E37" s="11"/>
      <c r="F37" s="11"/>
      <c r="G37" s="12"/>
      <c r="H37" s="13"/>
      <c r="I37" s="12"/>
      <c r="J37" s="12"/>
      <c r="K37" s="16"/>
      <c r="L37" s="15"/>
      <c r="M37" s="23"/>
      <c r="N37" s="15"/>
      <c r="O37" s="23"/>
      <c r="P37" s="15"/>
      <c r="Q37" s="23"/>
      <c r="R37" s="15"/>
      <c r="S37" s="23"/>
      <c r="T37" s="15"/>
      <c r="U37" s="23"/>
      <c r="V37" s="15"/>
      <c r="W37" s="23"/>
      <c r="X37" s="15"/>
      <c r="Y37" s="23"/>
      <c r="Z37" s="15"/>
      <c r="AA37" s="23"/>
      <c r="AB37" s="15"/>
      <c r="AC37" s="23"/>
      <c r="AD37" s="15"/>
      <c r="AE37" s="23"/>
      <c r="AF37" s="15"/>
      <c r="AG37" s="23"/>
      <c r="AH37" s="15"/>
      <c r="AI37" s="23"/>
    </row>
    <row r="38" ht="13.5" thickTop="1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  <row r="61" ht="12.75">
      <c r="A61" s="2"/>
    </row>
    <row r="62" ht="12.75">
      <c r="A62" s="2"/>
    </row>
    <row r="63" ht="12.75">
      <c r="A63" s="2"/>
    </row>
    <row r="64" ht="12.75">
      <c r="A64" s="2"/>
    </row>
    <row r="65" ht="12.75">
      <c r="A65" s="2"/>
    </row>
    <row r="66" ht="12.75">
      <c r="A66" s="2"/>
    </row>
    <row r="67" ht="12.75">
      <c r="A67" s="2"/>
    </row>
    <row r="68" ht="12.75">
      <c r="A68" s="2"/>
    </row>
    <row r="69" ht="12.75">
      <c r="A69" s="2"/>
    </row>
  </sheetData>
  <sheetProtection/>
  <mergeCells count="17">
    <mergeCell ref="L6:M6"/>
    <mergeCell ref="N6:O6"/>
    <mergeCell ref="P6:Q6"/>
    <mergeCell ref="G6:H6"/>
    <mergeCell ref="A1:J1"/>
    <mergeCell ref="A2:J2"/>
    <mergeCell ref="A3:J3"/>
    <mergeCell ref="A4:J4"/>
    <mergeCell ref="AD6:AE6"/>
    <mergeCell ref="AF6:AG6"/>
    <mergeCell ref="AH6:AI6"/>
    <mergeCell ref="R6:S6"/>
    <mergeCell ref="T6:U6"/>
    <mergeCell ref="V6:W6"/>
    <mergeCell ref="X6:Y6"/>
    <mergeCell ref="Z6:AA6"/>
    <mergeCell ref="AB6:AC6"/>
  </mergeCells>
  <printOptions horizontalCentered="1"/>
  <pageMargins left="0.3937007874015748" right="0.3937007874015748" top="0.5905511811023623" bottom="0.5905511811023623" header="0.5118110236220472" footer="0.5118110236220472"/>
  <pageSetup fitToHeight="1" fitToWidth="1" horizontalDpi="300" verticalDpi="3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icrj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Iate Clube</dc:creator>
  <cp:keywords/>
  <dc:description/>
  <cp:lastModifiedBy>Denis Eustáquio</cp:lastModifiedBy>
  <cp:lastPrinted>2010-01-26T18:02:34Z</cp:lastPrinted>
  <dcterms:created xsi:type="dcterms:W3CDTF">2008-03-08T12:44:09Z</dcterms:created>
  <dcterms:modified xsi:type="dcterms:W3CDTF">2010-02-01T12:50:50Z</dcterms:modified>
  <cp:category/>
  <cp:version/>
  <cp:contentType/>
  <cp:contentStatus/>
</cp:coreProperties>
</file>